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hidePivotFieldList="1" defaultThemeVersion="124226"/>
  <bookViews>
    <workbookView xWindow="120" yWindow="3525" windowWidth="19320" windowHeight="6555" tabRatio="615"/>
  </bookViews>
  <sheets>
    <sheet name="CONTRATOS 2015" sheetId="22" r:id="rId1"/>
  </sheets>
  <definedNames>
    <definedName name="_xlnm._FilterDatabase" localSheetId="0" hidden="1">'CONTRATOS 2015'!$A$1:$U$22</definedName>
    <definedName name="_xlnm.Print_Area" localSheetId="0">'CONTRATOS 2015'!$A$1:$U$1</definedName>
    <definedName name="millon">#REF!</definedName>
    <definedName name="_xlnm.Print_Titles" localSheetId="0">'CONTRATOS 2015'!$1:$1</definedName>
  </definedNames>
  <calcPr calcId="145621"/>
</workbook>
</file>

<file path=xl/calcChain.xml><?xml version="1.0" encoding="utf-8"?>
<calcChain xmlns="http://schemas.openxmlformats.org/spreadsheetml/2006/main">
  <c r="U21" i="22" l="1"/>
  <c r="U19" i="22"/>
  <c r="U20" i="22"/>
  <c r="U4" i="22" l="1"/>
  <c r="U17" i="22" l="1"/>
  <c r="U16" i="22"/>
  <c r="U14" i="22"/>
  <c r="U15" i="22"/>
  <c r="U11" i="22"/>
  <c r="U13" i="22"/>
  <c r="U9" i="22"/>
  <c r="U3" i="22" l="1"/>
</calcChain>
</file>

<file path=xl/sharedStrings.xml><?xml version="1.0" encoding="utf-8"?>
<sst xmlns="http://schemas.openxmlformats.org/spreadsheetml/2006/main" count="218" uniqueCount="99">
  <si>
    <t>No PROCESO</t>
  </si>
  <si>
    <t>MODALIDAD</t>
  </si>
  <si>
    <t>No. CONTRATO</t>
  </si>
  <si>
    <t>ESTADO</t>
  </si>
  <si>
    <t>TIPO DE CONTRATO</t>
  </si>
  <si>
    <t>CONTRATISTA</t>
  </si>
  <si>
    <t>OBJETO</t>
  </si>
  <si>
    <t>ARRENDAMIENTO</t>
  </si>
  <si>
    <t>FECHA DE FIRMA</t>
  </si>
  <si>
    <t>INTERADMINISTRATIVO</t>
  </si>
  <si>
    <t>EJECUCION</t>
  </si>
  <si>
    <t>JOSE ALFREDO GUERRERO MONROY</t>
  </si>
  <si>
    <t>CELEBRADO</t>
  </si>
  <si>
    <t>MANTENIMIENTO</t>
  </si>
  <si>
    <t>SUMINISTRO</t>
  </si>
  <si>
    <t>PROCESO</t>
  </si>
  <si>
    <t>1</t>
  </si>
  <si>
    <t>FECHA DE TERMINACION</t>
  </si>
  <si>
    <t>FRANK DANIEL RAMOS CHAPARRO</t>
  </si>
  <si>
    <t>FECHA INICIO</t>
  </si>
  <si>
    <t>JOSE IGNACIO CASTILLO RICO</t>
  </si>
  <si>
    <t>MINIMA CUANTIA</t>
  </si>
  <si>
    <t>2</t>
  </si>
  <si>
    <t>JURIDICA</t>
  </si>
  <si>
    <t>DV</t>
  </si>
  <si>
    <t>4</t>
  </si>
  <si>
    <t>3</t>
  </si>
  <si>
    <t>0</t>
  </si>
  <si>
    <t>BOGOTA</t>
  </si>
  <si>
    <t>LUGAR EJECUCION
DEPARTAMENTO</t>
  </si>
  <si>
    <t>NARIÑO</t>
  </si>
  <si>
    <t>LUGAR EJECUCION
MUNICIPIO</t>
  </si>
  <si>
    <t>GUAJIRA</t>
  </si>
  <si>
    <t>AMAZONAS</t>
  </si>
  <si>
    <t>LETICIA</t>
  </si>
  <si>
    <t>DIRECTA</t>
  </si>
  <si>
    <t>REGIONAL</t>
  </si>
  <si>
    <t>ADMINISTRATIVA</t>
  </si>
  <si>
    <t>APOYO</t>
  </si>
  <si>
    <t>PLANEACION</t>
  </si>
  <si>
    <t>FINANCIERA</t>
  </si>
  <si>
    <t>ANDINA</t>
  </si>
  <si>
    <t>VALOR VF</t>
  </si>
  <si>
    <t>TOTAL CONTRATO</t>
  </si>
  <si>
    <t>COMUNICACIONES</t>
  </si>
  <si>
    <t>SECRETARIA GENERAL</t>
  </si>
  <si>
    <t>CARIBE</t>
  </si>
  <si>
    <t>PROFESIONAL</t>
  </si>
  <si>
    <t>FECHA PUBLICACION PROCESO</t>
  </si>
  <si>
    <t>CONTROL MIGRATORIO</t>
  </si>
  <si>
    <t>JULIO ALBERTO GONZALEZ SEPULVEDA</t>
  </si>
  <si>
    <t>ARCHIVO</t>
  </si>
  <si>
    <t>ETAPA
LINK CARPETA PUBLICA</t>
  </si>
  <si>
    <t>IDENTIFICACION</t>
  </si>
  <si>
    <t>Prestar los servicios profesionales con autonomía técnica y administrativa, específicamente para apoyar y acompañar la ejecución del Proyecto de Inversión ¿Implementación del Programa de Gestión y Conservación Documental a nivel nacional</t>
  </si>
  <si>
    <t>VALOR CONTRATO 2015</t>
  </si>
  <si>
    <t>Contratar el suministro de combustibles Gasolina corriente y ACPM para el parque automotor y las plantas eléctricas del PCM de San Miguel, y los vehículos de la Regional Nariño, de la UAEMC,  que por situaciones administrativas y misionales se desplazan hasta este PCM y deben hacer su retorno.</t>
  </si>
  <si>
    <t>prestar los servicios Técnicos, consistentes en la implementación y el desarrollo al plan de mantenimiento que permite mantener en óptimas condiciones de funcionamiento todo el armamento con que cuenta la Entidad a nivel nacional</t>
  </si>
  <si>
    <t>GRUPO ENLACE</t>
  </si>
  <si>
    <t>prestar servicios profesionales en la Oficina Asesora de Planeación para estructurar e implementar un modelo de sistema de información gerencial que optimice el proceso de análisis de información migratoria y la generación de conocimiento en Migración Colombia</t>
  </si>
  <si>
    <t xml:space="preserve">LEIDY ANDREA MARTINEZ GUTIERREZ </t>
  </si>
  <si>
    <t>Contratar el arrendamiento de una balsa (Bien Mueble) para el parqueadero de la patrulla fluvial bajo techo, que opere las veinticuatro (24) horas del día para la citada embarcación y que ofrezca las medidas de seguridad adecuadas, específicamente en la Ciudad de Leticia en el Departamento del Amazonas</t>
  </si>
  <si>
    <t>Publicación y divulgación en el DIARIO OFICIAL,  de normas y actos administrativos de carácter general y otros documentos de carácter oficial proferidos por la Unidad Administrativa Especial Migración Colombia</t>
  </si>
  <si>
    <t xml:space="preserve">IMPRENTA NACIONAL DE COLOMBIA </t>
  </si>
  <si>
    <t>RUBEN DARIO GONZALEZ HERNANDEZ</t>
  </si>
  <si>
    <t>arrendamiento el piso primero (1º ) y segundo (2º ) del inmueble ¿2 casas solar¿ ubicado en la Vereda La Calera, Corregimiento Chiles, Municipio Cumbal Departamento de Nariño</t>
  </si>
  <si>
    <t>CUMBAL</t>
  </si>
  <si>
    <t xml:space="preserve">PARMENIDES IBARRA CORDOBA </t>
  </si>
  <si>
    <t>Apoyar, liderar, impulsar y acompañar los proyectos, políticas e iniciativas institucionales misionales relacionadas con el fortalecimiento y consolidación de la gestión de control migratorio en los Puestos de Control Migratorio a nivel nacional</t>
  </si>
  <si>
    <t>apoyar a la Secretaría General en la formulación y seguimiento de los planes de acción y mejoramiento, con criterios de análisis financiero para generar los indicadores y reporte de ahorro</t>
  </si>
  <si>
    <t xml:space="preserve">EDUARDO LLAÑA SANCHEZ </t>
  </si>
  <si>
    <t>Prestar los servicios profesionales con autonomía técnica y administrativa, en Arquitectura para las labores a cargo del Área de Inmuebles de la Entidad</t>
  </si>
  <si>
    <t>apoyar estadísticamente a la Oficina Asesora de Planeación, en relación con la optimización de informes y productos estadísticos en el grupo de estudios institucionales sobre Migración en la Oficina Asesora de Planeación</t>
  </si>
  <si>
    <t>MAIRA YADIRA ORJUELA TRUJILLO</t>
  </si>
  <si>
    <t xml:space="preserve">Prestar los servicios profesionales con autonomía técnica y administrativa, específicamente para apoyar y orientara a la oficina jurídica en el manejo de procesos contenciosos, acciones administrativas y en general de los demás procesos judiciales en que sea parte la entidad </t>
  </si>
  <si>
    <t>JOAQUIN ALFONSO MEJIA PARRA</t>
  </si>
  <si>
    <t>Contratar el servicio de mantenimiento preventivo y correctivo con suministro de repuestos de excelente calidad, incluido servicio de lavado y despinche, para los vehículos multimarcas que conforman el parque automotor de la Unidad Administrativa Especial Migración Colombia, asignados a la Regional Caribe en las ciudades de Barranquilla, Montería, Santa Marta, Cartagena  y Sincelejo</t>
  </si>
  <si>
    <t>Contratar el suministro de combustibles (Gasolina Corriente y ACPM diésel corriente), para el parque automotor y las plantas eléctricas asignados a la Regional Guajira de la Unidad Administrativa Especial Migración Colombia, en las Sedes localizadas en la Calle 16 No. 3 - 28 Barrio Los Olivos de la Ciudad de Maicao, Riohacha y Puesto de Control Migratorio en el Corregimiento de Paraguachón.</t>
  </si>
  <si>
    <t>arrendamiento las Oficinas 207 y 2012 con sus respectivos parqueaderos que hacen parte de la torre número 3 del Edificio Argos, el cual se encuentra ubicado en la calle veintiséis (Cll. 26) número cincuenta y nueve cincuenta y uno (59 ¿51) de la ciudad de Bogotá D.C</t>
  </si>
  <si>
    <t>EUROAMERICAN S.A.S.</t>
  </si>
  <si>
    <t>Apoyar y orientar a la Oficina Asesora Jurídica, en asuntos de Contratación, Derecho Civil y Derecho Administrativo de la UNIDAD ADMINISTRATIVA ESPECIAL MIGRACIÓN COLOMBIA</t>
  </si>
  <si>
    <t xml:space="preserve">CESAR AUGUSTO TORRES SUESCUN </t>
  </si>
  <si>
    <t>apoyar y acompañar a Migración Colombia en  la elaboración de  estudios para la gestión de los inmuebles, acorde con el Proyecto de inversión “Adquisición de infraestructura para la operación de la Unidad Administrativa Especial Migración Colombia a nivel nacional”</t>
  </si>
  <si>
    <t>El CONTRATISTA, en virtud de sus condiciones, se obliga para con MIGRACIÓN COLOMBIA a prestar los servicios de apoyo a la gestión para la Oficina de Comunicaciones, con actividades tendientes al desarrollo en general de estrategias de comunicación y diseño gráfico.</t>
  </si>
  <si>
    <t xml:space="preserve">MARCO TULIO ORTEGA </t>
  </si>
  <si>
    <t>PASTO</t>
  </si>
  <si>
    <t>ARQUIMEDES PINEDA SANCHEZ con establecimiento de comercio BALSA FLOTANTE MARISOL</t>
  </si>
  <si>
    <t>BOLIVAR</t>
  </si>
  <si>
    <t>CARTAGENA</t>
  </si>
  <si>
    <t xml:space="preserve">LILA MARGARITA ARTEAGA TILVE - TALLER FORD DE LA COSTA </t>
  </si>
  <si>
    <t xml:space="preserve">EUFEMINIANO VERGEL ORTEGA </t>
  </si>
  <si>
    <t>El CONTRATISTA, en virtud de su experiencia y sus bases técnicas, se obliga para con MIGRACION COLOMBIA a prestar los servicios con autonomía técnica y administrativa, para apoyar a la Subdirección Administrativa y Financiera en el seguimiento a la gestión de las Regionales de la Unidad Administrativa Especial Migración Colombia.</t>
  </si>
  <si>
    <t xml:space="preserve">ALFONSO VASQUEZ GUEVARA </t>
  </si>
  <si>
    <t>LUISA FERNANDA AYALA FERNANDEZ</t>
  </si>
  <si>
    <t>prestar los servicios profesionales, con autonomía técnica y administrativa, consistentes en apoyar y orientar a Migración Colombia a través de la Oficina Asesora de Planeación, en la implementación del Sistema Integrado de Gestión - SIG, para avanzar en su consolidación y mejora, específicamente en el afianzamiento del mismo a nivel regional</t>
  </si>
  <si>
    <t xml:space="preserve">CLAUDIA LUCIA RINCÓN DIAZ </t>
  </si>
  <si>
    <t>Contratar el servicio de mantenimiento preventivo y correctivo con suministro de repuestos originales para el ascensor marca ORONA, ubicado en el Edificio del CFSM de Bogotá, en la Calle 100 No. 11B-27 en la ciudad de Bogotá D.C, donde funciona la Sede principal de la Regional Andina,  conforme a las especificaciones técnicas de la Unidad Administrativa Especial Migración Colombia</t>
  </si>
  <si>
    <t xml:space="preserve">SCALA ASCENSORES S.A. </t>
  </si>
  <si>
    <t>ACTA DE INICIO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</si>
</sst>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color theme="0"/>
      <name val="Arial Narrow"/>
      <family val="2"/>
    </font>
    <font>
      <sz val="10"/>
      <color theme="1"/>
      <name val="Arial Narrow"/>
      <family val="2"/>
    </font>
    <font>
      <b/>
      <sz val="10"/>
      <color rgb="FFFF0000"/>
      <name val="Arial Narrow"/>
      <family val="2"/>
    </font>
    <font>
      <sz val="10"/>
      <color rgb="FFFF0000"/>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u/>
      <sz val="10"/>
      <color theme="10"/>
      <name val="Arial Narrow"/>
      <family val="2"/>
    </font>
    <font>
      <sz val="10"/>
      <color theme="10"/>
      <name val="Arial Narrow"/>
      <family val="2"/>
    </font>
  </fonts>
  <fills count="3">
    <fill>
      <patternFill patternType="none"/>
    </fill>
    <fill>
      <patternFill patternType="gray125"/>
    </fill>
    <fill>
      <patternFill patternType="solid">
        <fgColor rgb="FF00B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s>
  <cellStyleXfs count="9">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10" fillId="0" borderId="0" applyNumberFormat="0" applyFill="0" applyBorder="0" applyAlignment="0" applyProtection="0"/>
  </cellStyleXfs>
  <cellXfs count="37">
    <xf numFmtId="0" fontId="0" fillId="0" borderId="0" xfId="0"/>
    <xf numFmtId="0" fontId="4" fillId="0" borderId="0" xfId="0" applyFont="1" applyAlignment="1">
      <alignment horizontal="center" vertical="center"/>
    </xf>
    <xf numFmtId="0" fontId="4" fillId="0" borderId="0" xfId="0" applyFont="1" applyAlignment="1">
      <alignment horizontal="center" vertical="center" wrapText="1"/>
    </xf>
    <xf numFmtId="164" fontId="4" fillId="0" borderId="0" xfId="1" applyNumberFormat="1" applyFont="1" applyAlignment="1">
      <alignment horizontal="center" vertical="center"/>
    </xf>
    <xf numFmtId="14" fontId="6" fillId="0" borderId="0" xfId="0" applyNumberFormat="1" applyFont="1" applyAlignment="1">
      <alignment horizontal="center" vertical="center"/>
    </xf>
    <xf numFmtId="43" fontId="4" fillId="0" borderId="0" xfId="1" applyFont="1" applyAlignment="1">
      <alignment horizontal="center" vertical="center"/>
    </xf>
    <xf numFmtId="49"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43" fontId="7" fillId="0" borderId="1" xfId="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64" fontId="7" fillId="0" borderId="1" xfId="1" applyNumberFormat="1" applyFont="1" applyFill="1" applyBorder="1" applyAlignment="1">
      <alignment horizontal="center" vertical="center"/>
    </xf>
    <xf numFmtId="14" fontId="9" fillId="0" borderId="1" xfId="0" applyNumberFormat="1" applyFont="1" applyFill="1" applyBorder="1" applyAlignment="1">
      <alignment horizontal="center" vertical="center"/>
    </xf>
    <xf numFmtId="49" fontId="9" fillId="2" borderId="2" xfId="2" applyNumberFormat="1" applyFont="1" applyFill="1" applyBorder="1" applyAlignment="1">
      <alignment horizontal="center"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xf>
    <xf numFmtId="14" fontId="11" fillId="0" borderId="1" xfId="8" applyNumberFormat="1" applyFont="1" applyFill="1" applyBorder="1" applyAlignment="1">
      <alignment horizontal="center" vertical="center" wrapText="1"/>
    </xf>
    <xf numFmtId="49" fontId="11" fillId="0" borderId="1" xfId="8" applyNumberFormat="1" applyFont="1" applyFill="1" applyBorder="1" applyAlignment="1">
      <alignment horizontal="center" vertical="center"/>
    </xf>
    <xf numFmtId="43" fontId="7" fillId="0" borderId="0" xfId="1" applyFont="1" applyFill="1" applyBorder="1" applyAlignment="1">
      <alignment horizontal="center" vertical="center"/>
    </xf>
    <xf numFmtId="49" fontId="3" fillId="2" borderId="2" xfId="2" applyNumberFormat="1" applyFont="1" applyFill="1" applyBorder="1" applyAlignment="1">
      <alignment horizontal="center" vertical="center" wrapText="1"/>
    </xf>
    <xf numFmtId="0" fontId="4" fillId="0" borderId="0" xfId="0" applyNumberFormat="1" applyFont="1" applyAlignment="1">
      <alignment horizontal="justify" vertical="center" wrapText="1"/>
    </xf>
    <xf numFmtId="43" fontId="5" fillId="2" borderId="4" xfId="1" applyFont="1" applyFill="1" applyBorder="1" applyAlignment="1">
      <alignment horizontal="center" vertical="center" wrapText="1"/>
    </xf>
    <xf numFmtId="43" fontId="9" fillId="0" borderId="0" xfId="1" applyFont="1" applyAlignment="1">
      <alignment horizontal="center" vertical="center"/>
    </xf>
    <xf numFmtId="14" fontId="7" fillId="0" borderId="0" xfId="0" applyNumberFormat="1" applyFont="1" applyAlignment="1">
      <alignment horizontal="center" vertical="center"/>
    </xf>
    <xf numFmtId="49" fontId="9" fillId="2" borderId="3" xfId="2" applyNumberFormat="1" applyFont="1" applyFill="1" applyBorder="1" applyAlignment="1">
      <alignment horizontal="center" vertical="center" wrapText="1"/>
    </xf>
    <xf numFmtId="16" fontId="9"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7" fillId="0" borderId="1" xfId="0" applyNumberFormat="1" applyFont="1" applyFill="1" applyBorder="1" applyAlignment="1">
      <alignment horizontal="justify" vertical="top" wrapText="1"/>
    </xf>
    <xf numFmtId="43" fontId="3" fillId="2" borderId="2" xfId="1" applyFont="1" applyFill="1" applyBorder="1" applyAlignment="1">
      <alignment horizontal="center" vertical="center" wrapText="1"/>
    </xf>
    <xf numFmtId="43" fontId="11" fillId="0" borderId="1" xfId="1"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49" fontId="7" fillId="0" borderId="1" xfId="8" applyNumberFormat="1" applyFont="1" applyFill="1" applyBorder="1" applyAlignment="1">
      <alignment horizontal="center" vertical="center"/>
    </xf>
    <xf numFmtId="43" fontId="11" fillId="0" borderId="1" xfId="8" applyNumberFormat="1" applyFont="1" applyFill="1" applyBorder="1" applyAlignment="1">
      <alignment horizontal="center" vertical="center" wrapText="1"/>
    </xf>
    <xf numFmtId="49" fontId="7" fillId="0" borderId="0" xfId="0" applyNumberFormat="1" applyFont="1" applyAlignment="1">
      <alignment horizontal="center" vertical="center"/>
    </xf>
    <xf numFmtId="43" fontId="12" fillId="0" borderId="1" xfId="1" applyFont="1" applyFill="1" applyBorder="1" applyAlignment="1">
      <alignment horizontal="center" vertical="center" wrapText="1"/>
    </xf>
  </cellXfs>
  <cellStyles count="9">
    <cellStyle name="Hipervínculo" xfId="8" builtinId="8"/>
    <cellStyle name="Millares" xfId="1" builtinId="3"/>
    <cellStyle name="Millares 2" xfId="3"/>
    <cellStyle name="Normal" xfId="0" builtinId="0"/>
    <cellStyle name="Normal 15" xfId="4"/>
    <cellStyle name="Normal 17" xfId="5"/>
    <cellStyle name="Normal 2" xfId="2"/>
    <cellStyle name="Normal 6" xfId="6"/>
    <cellStyle name="Normal 9" xfId="7"/>
  </cellStyles>
  <dxfs count="7">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FF0000"/>
      </font>
      <fill>
        <patternFill>
          <bgColor theme="5" tint="0.59996337778862885"/>
        </patternFill>
      </fill>
    </dxf>
  </dxfs>
  <tableStyles count="0" defaultTableStyle="TableStyleMedium2" defaultPivotStyle="PivotStyleLight16"/>
  <colors>
    <mruColors>
      <color rgb="FF000099"/>
      <color rgb="FFFF5050"/>
      <color rgb="FFFF7C80"/>
      <color rgb="FF005C2A"/>
      <color rgb="FFFF9999"/>
      <color rgb="FFCCFFCC"/>
      <color rgb="FFFF0066"/>
      <color rgb="FFCC3300"/>
      <color rgb="FFFFCCCC"/>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tratos.gov.co/consultas/detalleProceso.do?numConstancia=15-13-3305426" TargetMode="External"/><Relationship Id="rId13" Type="http://schemas.openxmlformats.org/officeDocument/2006/relationships/hyperlink" Target="https://www.contratos.gov.co/consultas/detalleProceso.do?numConstancia=15-12-3336725" TargetMode="External"/><Relationship Id="rId18" Type="http://schemas.openxmlformats.org/officeDocument/2006/relationships/hyperlink" Target="file:///\\migcolfile\Contrataci&#243;n%202015\1%20Contratos\010%20JOAQUIN%20ALFONSO%20MEJIA%20PARRA" TargetMode="External"/><Relationship Id="rId26" Type="http://schemas.openxmlformats.org/officeDocument/2006/relationships/hyperlink" Target="https://www.contratos.gov.co/consultas/detalleProceso.do?numConstancia=15-12-3362556" TargetMode="External"/><Relationship Id="rId39" Type="http://schemas.openxmlformats.org/officeDocument/2006/relationships/printerSettings" Target="../printerSettings/printerSettings1.bin"/><Relationship Id="rId3" Type="http://schemas.openxmlformats.org/officeDocument/2006/relationships/hyperlink" Target="https://www.contratos.gov.co/consultas/detalleProceso.do?numConstancia=15-13-3299296" TargetMode="External"/><Relationship Id="rId21" Type="http://schemas.openxmlformats.org/officeDocument/2006/relationships/hyperlink" Target="file:///\\migcolfile\Contrataci&#243;n%202015\1%20Contratos\011%20EUROAMERICAN%20SAS" TargetMode="External"/><Relationship Id="rId34" Type="http://schemas.openxmlformats.org/officeDocument/2006/relationships/hyperlink" Target="https://www.contratos.gov.co/consultas/detalleProceso.do?numConstancia=15-12-3363804" TargetMode="External"/><Relationship Id="rId7" Type="http://schemas.openxmlformats.org/officeDocument/2006/relationships/hyperlink" Target="https://www.contratos.gov.co/consultas/detalleProceso.do?numConstancia=15-12-3320619" TargetMode="External"/><Relationship Id="rId12" Type="http://schemas.openxmlformats.org/officeDocument/2006/relationships/hyperlink" Target="https://www.contratos.gov.co/consultas/detalleProceso.do?numConstancia=15-12-3337191" TargetMode="External"/><Relationship Id="rId17" Type="http://schemas.openxmlformats.org/officeDocument/2006/relationships/hyperlink" Target="https://www.contratos.gov.co/consultas/detalleProceso.do?numConstancia=15-12-3346174" TargetMode="External"/><Relationship Id="rId25" Type="http://schemas.openxmlformats.org/officeDocument/2006/relationships/hyperlink" Target="https://www.contratos.gov.co/consultas/detalleProceso.do?numConstancia=15-12-3359595" TargetMode="External"/><Relationship Id="rId33" Type="http://schemas.openxmlformats.org/officeDocument/2006/relationships/hyperlink" Target="file:///\\migcolfile\Contrataci&#243;n%202015\1%20Contratos\012%20ALFONSO%20VASQUEZ%20GUEVARA" TargetMode="External"/><Relationship Id="rId38" Type="http://schemas.openxmlformats.org/officeDocument/2006/relationships/hyperlink" Target="file:///\\migcolfile\Contrataci&#243;n%202015\1%20Contratos\017%20SCALA%20ASCENSORES%20S.A.S" TargetMode="External"/><Relationship Id="rId2" Type="http://schemas.openxmlformats.org/officeDocument/2006/relationships/hyperlink" Target="https://www.contratos.gov.co/consultas/detalleProceso.do?numConstancia=15-12-3316630" TargetMode="External"/><Relationship Id="rId16" Type="http://schemas.openxmlformats.org/officeDocument/2006/relationships/hyperlink" Target="file:///\\migcolfile\Contrataci&#243;n%202015\1%20Contratos\008%20Frank%20Daiel%20Ramos%20Chaparro" TargetMode="External"/><Relationship Id="rId20" Type="http://schemas.openxmlformats.org/officeDocument/2006/relationships/hyperlink" Target="https://www.contratos.gov.co/consultas/detalleProceso.do?numConstancia=15-13-3317024" TargetMode="External"/><Relationship Id="rId29" Type="http://schemas.openxmlformats.org/officeDocument/2006/relationships/hyperlink" Target="file:///\\migcolfile\Contrataci&#243;n%202015\3%20Aceptaciones%20de%20Oferta\003%20LILA%20MARGARITA%20ARTEAGA%20TILVE%20-%20TALLER%20FORD%20DE%20LA%20COSTA" TargetMode="External"/><Relationship Id="rId1" Type="http://schemas.openxmlformats.org/officeDocument/2006/relationships/hyperlink" Target="file:///\\migcolfile\Contrataci&#243;n%202015\1%20Contratos\001%20Jose%20Alfredo%20Guerrero%20Monroy" TargetMode="External"/><Relationship Id="rId6" Type="http://schemas.openxmlformats.org/officeDocument/2006/relationships/hyperlink" Target="file:///\\migcolfile\Contrataci&#243;n%202015\1%20Contratos\003%20LEIDY%20ANDREA%20MARTINEZ%20GUTIERREZ" TargetMode="External"/><Relationship Id="rId11" Type="http://schemas.openxmlformats.org/officeDocument/2006/relationships/hyperlink" Target="file:///\\migcolfile\Contrataci&#243;n%202015\1%20Contratos\005%20RUBEN%20DARIO%20%20GONZALEZ" TargetMode="External"/><Relationship Id="rId24" Type="http://schemas.openxmlformats.org/officeDocument/2006/relationships/hyperlink" Target="file:///\\migcolfile\Contrataci&#243;n%202015\1%20Contratos\014%20JULIO%20ALBERTO%20GONZALEZ%20SEPULVEDA" TargetMode="External"/><Relationship Id="rId32" Type="http://schemas.openxmlformats.org/officeDocument/2006/relationships/hyperlink" Target="file:///\\migcolfile\Contrataci&#243;n%202015\1%20Contratos\006%20PARMENIDES%20IBARRA" TargetMode="External"/><Relationship Id="rId37" Type="http://schemas.openxmlformats.org/officeDocument/2006/relationships/hyperlink" Target="https://www.contratos.gov.co/consultas/detalleProceso.do?numConstancia=15-12-3380404" TargetMode="External"/><Relationship Id="rId5" Type="http://schemas.openxmlformats.org/officeDocument/2006/relationships/hyperlink" Target="https://www.contratos.gov.co/consultas/detalleProceso.do?numConstancia=15-12-3305102" TargetMode="External"/><Relationship Id="rId15" Type="http://schemas.openxmlformats.org/officeDocument/2006/relationships/hyperlink" Target="https://www.contratos.gov.co/consultas/detalleProceso.do?numConstancia=15-12-3325929" TargetMode="External"/><Relationship Id="rId23" Type="http://schemas.openxmlformats.org/officeDocument/2006/relationships/hyperlink" Target="file:///\\migcolfile\Contrataci&#243;n%202015\1%20Contratos\013%20CESAR%20TORRES%20SUESCUN" TargetMode="External"/><Relationship Id="rId28" Type="http://schemas.openxmlformats.org/officeDocument/2006/relationships/hyperlink" Target="file:///\\migcolfile\Contrataci&#243;n%202015\3%20Aceptaciones%20de%20Oferta\002%20%20ARQUIMEDES%20PINEDA%20-%20BALSA%20FLOTANTE%20MARISOL" TargetMode="External"/><Relationship Id="rId36" Type="http://schemas.openxmlformats.org/officeDocument/2006/relationships/hyperlink" Target="file:///\\migcolfile\Contrataci&#243;n%202015\1%20Contratos\016%20CLAUDIA%20LUCIA%20RINC&#211;N%20DIAZ" TargetMode="External"/><Relationship Id="rId10" Type="http://schemas.openxmlformats.org/officeDocument/2006/relationships/hyperlink" Target="https://www.contratos.gov.co/consultas/detalleProceso.do?numConstancia=15-12-3322322" TargetMode="External"/><Relationship Id="rId19" Type="http://schemas.openxmlformats.org/officeDocument/2006/relationships/hyperlink" Target="https://www.contratos.gov.co/consultas/detalleProceso.do?numConstancia=15-13-3316787" TargetMode="External"/><Relationship Id="rId31" Type="http://schemas.openxmlformats.org/officeDocument/2006/relationships/hyperlink" Target="file:///\\migcolfile\Contrataci&#243;n%202015\1%20Contratos\009%20MAIRA%20ORJUELA%20TRUJILLO" TargetMode="External"/><Relationship Id="rId4" Type="http://schemas.openxmlformats.org/officeDocument/2006/relationships/hyperlink" Target="file:///\\migcolfile\Contrataci&#243;n%202015\1%20Contratos\002%20JOSE%20IGNACIO%20CASTILLO" TargetMode="External"/><Relationship Id="rId9" Type="http://schemas.openxmlformats.org/officeDocument/2006/relationships/hyperlink" Target="file:///\\migcolfile\Contrataci&#243;n%202015\2%20Contratos%20Interadministrativos\004%20imprenta%20Nacional" TargetMode="External"/><Relationship Id="rId14" Type="http://schemas.openxmlformats.org/officeDocument/2006/relationships/hyperlink" Target="file:///\\migcolfile\Contrataci&#243;n%202015\1%20Contratos\007%20Eduardo%20Lla&#241;a" TargetMode="External"/><Relationship Id="rId22" Type="http://schemas.openxmlformats.org/officeDocument/2006/relationships/hyperlink" Target="https://www.contratos.gov.co/consultas/detalleProceso.do?numConstancia=15-12-3359229" TargetMode="External"/><Relationship Id="rId27" Type="http://schemas.openxmlformats.org/officeDocument/2006/relationships/hyperlink" Target="file:///\\migcolfile\Contrataci&#243;n%202015\3%20Aceptaciones%20de%20Oferta\001%20MARCO%20TULIO%20ORTEGA" TargetMode="External"/><Relationship Id="rId30" Type="http://schemas.openxmlformats.org/officeDocument/2006/relationships/hyperlink" Target="file:///\\migcolfile\Contrataci&#243;n%202015\3%20Aceptaciones%20de%20Oferta\004%20EUFEMINIANO%20VERGEL%20ORTEGA" TargetMode="External"/><Relationship Id="rId35" Type="http://schemas.openxmlformats.org/officeDocument/2006/relationships/hyperlink" Target="https://www.contratos.gov.co/consultas/detalleProceso.do?numConstancia=15-12-33760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tabSelected="1" zoomScale="85" zoomScaleNormal="85" zoomScaleSheetLayoutView="85" workbookViewId="0">
      <pane xSplit="1" ySplit="1" topLeftCell="B8" activePane="bottomRight" state="frozen"/>
      <selection activeCell="K887" sqref="K887"/>
      <selection pane="topRight" activeCell="K887" sqref="K887"/>
      <selection pane="bottomLeft" activeCell="K887" sqref="K887"/>
      <selection pane="bottomRight" activeCell="E2" sqref="E2"/>
    </sheetView>
  </sheetViews>
  <sheetFormatPr baseColWidth="10" defaultRowHeight="12.75" x14ac:dyDescent="0.25"/>
  <cols>
    <col min="1" max="1" width="10.7109375" style="23" customWidth="1"/>
    <col min="2" max="2" width="13.85546875" style="16" customWidth="1"/>
    <col min="3" max="3" width="11.7109375" style="15" customWidth="1"/>
    <col min="4" max="4" width="16.42578125" style="1" customWidth="1"/>
    <col min="5" max="5" width="36.42578125" style="21" customWidth="1"/>
    <col min="6" max="6" width="16.7109375" style="5" customWidth="1"/>
    <col min="7" max="8" width="14.28515625" style="1" customWidth="1"/>
    <col min="9" max="9" width="11.7109375" style="5" customWidth="1"/>
    <col min="10" max="10" width="14.85546875" style="2" customWidth="1"/>
    <col min="11" max="11" width="15.85546875" style="2" customWidth="1"/>
    <col min="12" max="12" width="13.85546875" style="2" customWidth="1"/>
    <col min="13" max="13" width="37.28515625" style="2" customWidth="1"/>
    <col min="14" max="14" width="15.7109375" style="3" customWidth="1"/>
    <col min="15" max="15" width="12.7109375" style="35" customWidth="1"/>
    <col min="16" max="16" width="11.42578125" style="4" customWidth="1"/>
    <col min="17" max="17" width="17.42578125" style="5" customWidth="1"/>
    <col min="18" max="18" width="15.7109375" style="5" customWidth="1"/>
    <col min="19" max="19" width="17.7109375" style="5" customWidth="1"/>
    <col min="20" max="20" width="12.85546875" style="24" customWidth="1"/>
    <col min="21" max="21" width="13.5703125" style="24" customWidth="1"/>
    <col min="22" max="16384" width="11.42578125" style="32"/>
  </cols>
  <sheetData>
    <row r="1" spans="1:21" s="31" customFormat="1" ht="47.25" customHeight="1" thickBot="1" x14ac:dyDescent="0.3">
      <c r="A1" s="29" t="s">
        <v>0</v>
      </c>
      <c r="B1" s="20" t="s">
        <v>48</v>
      </c>
      <c r="C1" s="20" t="s">
        <v>1</v>
      </c>
      <c r="D1" s="20" t="s">
        <v>36</v>
      </c>
      <c r="E1" s="20" t="s">
        <v>6</v>
      </c>
      <c r="F1" s="20" t="s">
        <v>15</v>
      </c>
      <c r="G1" s="20" t="s">
        <v>52</v>
      </c>
      <c r="H1" s="20" t="s">
        <v>3</v>
      </c>
      <c r="I1" s="29" t="s">
        <v>2</v>
      </c>
      <c r="J1" s="20" t="s">
        <v>4</v>
      </c>
      <c r="K1" s="20" t="s">
        <v>29</v>
      </c>
      <c r="L1" s="20" t="s">
        <v>31</v>
      </c>
      <c r="M1" s="20" t="s">
        <v>5</v>
      </c>
      <c r="N1" s="20" t="s">
        <v>53</v>
      </c>
      <c r="O1" s="20" t="s">
        <v>24</v>
      </c>
      <c r="P1" s="20" t="s">
        <v>8</v>
      </c>
      <c r="Q1" s="22" t="s">
        <v>55</v>
      </c>
      <c r="R1" s="22" t="s">
        <v>42</v>
      </c>
      <c r="S1" s="20" t="s">
        <v>43</v>
      </c>
      <c r="T1" s="25" t="s">
        <v>19</v>
      </c>
      <c r="U1" s="14" t="s">
        <v>17</v>
      </c>
    </row>
    <row r="2" spans="1:21" s="19" customFormat="1" ht="99.95" customHeight="1" thickTop="1" x14ac:dyDescent="0.25">
      <c r="A2" s="18" t="s">
        <v>16</v>
      </c>
      <c r="B2" s="13">
        <v>42017</v>
      </c>
      <c r="C2" s="26" t="s">
        <v>21</v>
      </c>
      <c r="D2" s="10" t="s">
        <v>30</v>
      </c>
      <c r="E2" s="28" t="s">
        <v>56</v>
      </c>
      <c r="F2" s="8">
        <v>20632150</v>
      </c>
      <c r="G2" s="17" t="s">
        <v>12</v>
      </c>
      <c r="H2" s="7" t="s">
        <v>10</v>
      </c>
      <c r="I2" s="36">
        <v>1</v>
      </c>
      <c r="J2" s="11" t="s">
        <v>14</v>
      </c>
      <c r="K2" s="11" t="s">
        <v>30</v>
      </c>
      <c r="L2" s="11" t="s">
        <v>85</v>
      </c>
      <c r="M2" s="27" t="s">
        <v>84</v>
      </c>
      <c r="N2" s="12">
        <v>5297659</v>
      </c>
      <c r="O2" s="6"/>
      <c r="P2" s="7">
        <v>42031</v>
      </c>
      <c r="Q2" s="8">
        <v>20632150</v>
      </c>
      <c r="R2" s="9"/>
      <c r="S2" s="9">
        <v>20632150</v>
      </c>
      <c r="T2" s="7">
        <v>42037</v>
      </c>
      <c r="U2" s="7">
        <v>42369</v>
      </c>
    </row>
    <row r="3" spans="1:21" s="19" customFormat="1" ht="99.95" customHeight="1" x14ac:dyDescent="0.25">
      <c r="A3" s="18"/>
      <c r="B3" s="13">
        <v>42018</v>
      </c>
      <c r="C3" s="26" t="s">
        <v>35</v>
      </c>
      <c r="D3" s="10" t="s">
        <v>58</v>
      </c>
      <c r="E3" s="28" t="s">
        <v>57</v>
      </c>
      <c r="F3" s="8">
        <v>17500000</v>
      </c>
      <c r="G3" s="17" t="s">
        <v>12</v>
      </c>
      <c r="H3" s="7" t="s">
        <v>10</v>
      </c>
      <c r="I3" s="34">
        <v>2</v>
      </c>
      <c r="J3" s="11" t="s">
        <v>38</v>
      </c>
      <c r="K3" s="11" t="s">
        <v>28</v>
      </c>
      <c r="L3" s="11" t="s">
        <v>28</v>
      </c>
      <c r="M3" s="27" t="s">
        <v>20</v>
      </c>
      <c r="N3" s="12">
        <v>93366585</v>
      </c>
      <c r="O3" s="6"/>
      <c r="P3" s="7">
        <v>42018</v>
      </c>
      <c r="Q3" s="8">
        <v>17500000</v>
      </c>
      <c r="R3" s="9"/>
      <c r="S3" s="9">
        <v>17500000</v>
      </c>
      <c r="T3" s="7">
        <v>42018</v>
      </c>
      <c r="U3" s="7">
        <f>+T3+150</f>
        <v>42168</v>
      </c>
    </row>
    <row r="4" spans="1:21" s="19" customFormat="1" ht="99.95" customHeight="1" x14ac:dyDescent="0.25">
      <c r="A4" s="18" t="s">
        <v>22</v>
      </c>
      <c r="B4" s="13">
        <v>42018</v>
      </c>
      <c r="C4" s="26" t="s">
        <v>21</v>
      </c>
      <c r="D4" s="10" t="s">
        <v>33</v>
      </c>
      <c r="E4" s="28" t="s">
        <v>61</v>
      </c>
      <c r="F4" s="8">
        <v>2846565</v>
      </c>
      <c r="G4" s="17" t="s">
        <v>12</v>
      </c>
      <c r="H4" s="7" t="s">
        <v>10</v>
      </c>
      <c r="I4" s="36">
        <v>2</v>
      </c>
      <c r="J4" s="11" t="s">
        <v>7</v>
      </c>
      <c r="K4" s="11" t="s">
        <v>33</v>
      </c>
      <c r="L4" s="11" t="s">
        <v>34</v>
      </c>
      <c r="M4" s="27" t="s">
        <v>86</v>
      </c>
      <c r="N4" s="12">
        <v>4351924</v>
      </c>
      <c r="O4" s="6"/>
      <c r="P4" s="7">
        <v>42031</v>
      </c>
      <c r="Q4" s="8">
        <v>2846565</v>
      </c>
      <c r="R4" s="9"/>
      <c r="S4" s="9">
        <v>2846565</v>
      </c>
      <c r="T4" s="7">
        <v>42032</v>
      </c>
      <c r="U4" s="7">
        <f>+T4+(6*30)</f>
        <v>42212</v>
      </c>
    </row>
    <row r="5" spans="1:21" s="19" customFormat="1" ht="99.95" customHeight="1" x14ac:dyDescent="0.25">
      <c r="A5" s="18"/>
      <c r="B5" s="13">
        <v>42020</v>
      </c>
      <c r="C5" s="26" t="s">
        <v>35</v>
      </c>
      <c r="D5" s="10" t="s">
        <v>51</v>
      </c>
      <c r="E5" s="28" t="s">
        <v>54</v>
      </c>
      <c r="F5" s="8">
        <v>100000000</v>
      </c>
      <c r="G5" s="17" t="s">
        <v>12</v>
      </c>
      <c r="H5" s="7" t="s">
        <v>10</v>
      </c>
      <c r="I5" s="34">
        <v>1</v>
      </c>
      <c r="J5" s="11" t="s">
        <v>47</v>
      </c>
      <c r="K5" s="11" t="s">
        <v>28</v>
      </c>
      <c r="L5" s="11" t="s">
        <v>28</v>
      </c>
      <c r="M5" s="27" t="s">
        <v>11</v>
      </c>
      <c r="N5" s="12">
        <v>2972296</v>
      </c>
      <c r="O5" s="6"/>
      <c r="P5" s="7">
        <v>42017</v>
      </c>
      <c r="Q5" s="8">
        <v>100000000</v>
      </c>
      <c r="R5" s="9"/>
      <c r="S5" s="9">
        <v>100000000</v>
      </c>
      <c r="T5" s="7">
        <v>42017</v>
      </c>
      <c r="U5" s="7">
        <v>42320</v>
      </c>
    </row>
    <row r="6" spans="1:21" s="19" customFormat="1" ht="99.95" customHeight="1" x14ac:dyDescent="0.25">
      <c r="A6" s="18" t="s">
        <v>26</v>
      </c>
      <c r="B6" s="13">
        <v>42020</v>
      </c>
      <c r="C6" s="26" t="s">
        <v>21</v>
      </c>
      <c r="D6" s="10" t="s">
        <v>46</v>
      </c>
      <c r="E6" s="28" t="s">
        <v>76</v>
      </c>
      <c r="F6" s="8">
        <v>15000000</v>
      </c>
      <c r="G6" s="17" t="s">
        <v>12</v>
      </c>
      <c r="H6" s="7" t="s">
        <v>10</v>
      </c>
      <c r="I6" s="36">
        <v>3</v>
      </c>
      <c r="J6" s="11" t="s">
        <v>13</v>
      </c>
      <c r="K6" s="11" t="s">
        <v>87</v>
      </c>
      <c r="L6" s="11" t="s">
        <v>88</v>
      </c>
      <c r="M6" s="27" t="s">
        <v>89</v>
      </c>
      <c r="N6" s="12">
        <v>45503049</v>
      </c>
      <c r="O6" s="6"/>
      <c r="P6" s="7">
        <v>42034</v>
      </c>
      <c r="Q6" s="8">
        <v>15000000</v>
      </c>
      <c r="R6" s="9"/>
      <c r="S6" s="9">
        <v>15000000</v>
      </c>
      <c r="T6" s="7">
        <v>42034</v>
      </c>
      <c r="U6" s="7">
        <v>42369</v>
      </c>
    </row>
    <row r="7" spans="1:21" s="19" customFormat="1" ht="99.95" customHeight="1" x14ac:dyDescent="0.25">
      <c r="A7" s="18" t="s">
        <v>25</v>
      </c>
      <c r="B7" s="13">
        <v>42020</v>
      </c>
      <c r="C7" s="26" t="s">
        <v>21</v>
      </c>
      <c r="D7" s="10" t="s">
        <v>32</v>
      </c>
      <c r="E7" s="28" t="s">
        <v>77</v>
      </c>
      <c r="F7" s="8">
        <v>28000000</v>
      </c>
      <c r="G7" s="17" t="s">
        <v>12</v>
      </c>
      <c r="H7" s="7" t="s">
        <v>10</v>
      </c>
      <c r="I7" s="36">
        <v>4</v>
      </c>
      <c r="J7" s="11" t="s">
        <v>14</v>
      </c>
      <c r="K7" s="11" t="s">
        <v>32</v>
      </c>
      <c r="L7" s="11" t="s">
        <v>32</v>
      </c>
      <c r="M7" s="27" t="s">
        <v>90</v>
      </c>
      <c r="N7" s="12">
        <v>8715933</v>
      </c>
      <c r="O7" s="6"/>
      <c r="P7" s="7">
        <v>42031</v>
      </c>
      <c r="Q7" s="8">
        <v>28000000</v>
      </c>
      <c r="R7" s="9"/>
      <c r="S7" s="9">
        <v>28000000</v>
      </c>
      <c r="T7" s="7">
        <v>42037</v>
      </c>
      <c r="U7" s="7">
        <v>42170</v>
      </c>
    </row>
    <row r="8" spans="1:21" s="19" customFormat="1" ht="99.95" customHeight="1" x14ac:dyDescent="0.25">
      <c r="A8" s="18"/>
      <c r="B8" s="13">
        <v>42023</v>
      </c>
      <c r="C8" s="26" t="s">
        <v>35</v>
      </c>
      <c r="D8" s="10" t="s">
        <v>39</v>
      </c>
      <c r="E8" s="28" t="s">
        <v>59</v>
      </c>
      <c r="F8" s="8">
        <v>60500000</v>
      </c>
      <c r="G8" s="17" t="s">
        <v>12</v>
      </c>
      <c r="H8" s="7" t="s">
        <v>10</v>
      </c>
      <c r="I8" s="34">
        <v>3</v>
      </c>
      <c r="J8" s="11" t="s">
        <v>47</v>
      </c>
      <c r="K8" s="11" t="s">
        <v>28</v>
      </c>
      <c r="L8" s="11" t="s">
        <v>28</v>
      </c>
      <c r="M8" s="27" t="s">
        <v>60</v>
      </c>
      <c r="N8" s="12">
        <v>52836662</v>
      </c>
      <c r="O8" s="6"/>
      <c r="P8" s="7">
        <v>42018</v>
      </c>
      <c r="Q8" s="8">
        <v>60500000</v>
      </c>
      <c r="R8" s="9"/>
      <c r="S8" s="9">
        <v>60500000</v>
      </c>
      <c r="T8" s="7">
        <v>42018</v>
      </c>
      <c r="U8" s="7">
        <v>42351</v>
      </c>
    </row>
    <row r="9" spans="1:21" s="19" customFormat="1" ht="99.95" customHeight="1" x14ac:dyDescent="0.25">
      <c r="A9" s="33"/>
      <c r="B9" s="13">
        <v>42023</v>
      </c>
      <c r="C9" s="26" t="s">
        <v>35</v>
      </c>
      <c r="D9" s="10" t="s">
        <v>49</v>
      </c>
      <c r="E9" s="28" t="s">
        <v>68</v>
      </c>
      <c r="F9" s="8">
        <v>70000000</v>
      </c>
      <c r="G9" s="17" t="s">
        <v>12</v>
      </c>
      <c r="H9" s="7" t="s">
        <v>10</v>
      </c>
      <c r="I9" s="34">
        <v>5</v>
      </c>
      <c r="J9" s="11" t="s">
        <v>47</v>
      </c>
      <c r="K9" s="11" t="s">
        <v>28</v>
      </c>
      <c r="L9" s="11" t="s">
        <v>28</v>
      </c>
      <c r="M9" s="27" t="s">
        <v>64</v>
      </c>
      <c r="N9" s="12">
        <v>14696934</v>
      </c>
      <c r="O9" s="6"/>
      <c r="P9" s="7">
        <v>42020</v>
      </c>
      <c r="Q9" s="8">
        <v>70000000</v>
      </c>
      <c r="R9" s="9"/>
      <c r="S9" s="9">
        <v>70000000</v>
      </c>
      <c r="T9" s="7">
        <v>42020</v>
      </c>
      <c r="U9" s="7">
        <f>+T9+300</f>
        <v>42320</v>
      </c>
    </row>
    <row r="10" spans="1:21" s="19" customFormat="1" ht="99.95" customHeight="1" x14ac:dyDescent="0.25">
      <c r="A10" s="33"/>
      <c r="B10" s="13">
        <v>42024</v>
      </c>
      <c r="C10" s="26" t="s">
        <v>35</v>
      </c>
      <c r="D10" s="10" t="s">
        <v>37</v>
      </c>
      <c r="E10" s="28" t="s">
        <v>62</v>
      </c>
      <c r="F10" s="8">
        <v>10000000</v>
      </c>
      <c r="G10" s="17" t="s">
        <v>12</v>
      </c>
      <c r="H10" s="7" t="s">
        <v>10</v>
      </c>
      <c r="I10" s="30">
        <v>4</v>
      </c>
      <c r="J10" s="11" t="s">
        <v>9</v>
      </c>
      <c r="K10" s="11" t="s">
        <v>28</v>
      </c>
      <c r="L10" s="11" t="s">
        <v>28</v>
      </c>
      <c r="M10" s="27" t="s">
        <v>63</v>
      </c>
      <c r="N10" s="12">
        <v>830001113</v>
      </c>
      <c r="O10" s="6" t="s">
        <v>16</v>
      </c>
      <c r="P10" s="7">
        <v>42020</v>
      </c>
      <c r="Q10" s="8">
        <v>10000000</v>
      </c>
      <c r="R10" s="9"/>
      <c r="S10" s="9">
        <v>10000000</v>
      </c>
      <c r="T10" s="7">
        <v>42020</v>
      </c>
      <c r="U10" s="7">
        <v>42369</v>
      </c>
    </row>
    <row r="11" spans="1:21" s="19" customFormat="1" ht="99.95" customHeight="1" x14ac:dyDescent="0.25">
      <c r="A11" s="33"/>
      <c r="B11" s="13">
        <v>42024</v>
      </c>
      <c r="C11" s="26" t="s">
        <v>35</v>
      </c>
      <c r="D11" s="10" t="s">
        <v>37</v>
      </c>
      <c r="E11" s="28" t="s">
        <v>71</v>
      </c>
      <c r="F11" s="8">
        <v>17500000</v>
      </c>
      <c r="G11" s="17" t="s">
        <v>12</v>
      </c>
      <c r="H11" s="7" t="s">
        <v>10</v>
      </c>
      <c r="I11" s="34">
        <v>8</v>
      </c>
      <c r="J11" s="11" t="s">
        <v>47</v>
      </c>
      <c r="K11" s="11" t="s">
        <v>28</v>
      </c>
      <c r="L11" s="11" t="s">
        <v>28</v>
      </c>
      <c r="M11" s="27" t="s">
        <v>18</v>
      </c>
      <c r="N11" s="12">
        <v>5825755</v>
      </c>
      <c r="O11" s="6"/>
      <c r="P11" s="7">
        <v>42023</v>
      </c>
      <c r="Q11" s="8">
        <v>17500000</v>
      </c>
      <c r="R11" s="9"/>
      <c r="S11" s="9">
        <v>17500000</v>
      </c>
      <c r="T11" s="7">
        <v>42023</v>
      </c>
      <c r="U11" s="7">
        <f>+T11+150</f>
        <v>42173</v>
      </c>
    </row>
    <row r="12" spans="1:21" s="19" customFormat="1" ht="99.95" customHeight="1" x14ac:dyDescent="0.25">
      <c r="A12" s="33"/>
      <c r="B12" s="13">
        <v>42025</v>
      </c>
      <c r="C12" s="26" t="s">
        <v>35</v>
      </c>
      <c r="D12" s="10" t="s">
        <v>30</v>
      </c>
      <c r="E12" s="28" t="s">
        <v>65</v>
      </c>
      <c r="F12" s="8">
        <v>8800000</v>
      </c>
      <c r="G12" s="17" t="s">
        <v>12</v>
      </c>
      <c r="H12" s="7" t="s">
        <v>10</v>
      </c>
      <c r="I12" s="34">
        <v>6</v>
      </c>
      <c r="J12" s="11" t="s">
        <v>7</v>
      </c>
      <c r="K12" s="11" t="s">
        <v>30</v>
      </c>
      <c r="L12" s="11" t="s">
        <v>66</v>
      </c>
      <c r="M12" s="27" t="s">
        <v>67</v>
      </c>
      <c r="N12" s="12">
        <v>98324134</v>
      </c>
      <c r="O12" s="6"/>
      <c r="P12" s="7">
        <v>42020</v>
      </c>
      <c r="Q12" s="8">
        <v>8800000</v>
      </c>
      <c r="R12" s="9"/>
      <c r="S12" s="9">
        <v>8800000</v>
      </c>
      <c r="T12" s="7">
        <v>42020</v>
      </c>
      <c r="U12" s="7">
        <v>42354</v>
      </c>
    </row>
    <row r="13" spans="1:21" s="19" customFormat="1" ht="99.95" customHeight="1" x14ac:dyDescent="0.25">
      <c r="A13" s="33"/>
      <c r="B13" s="13">
        <v>42025</v>
      </c>
      <c r="C13" s="26" t="s">
        <v>35</v>
      </c>
      <c r="D13" s="10" t="s">
        <v>45</v>
      </c>
      <c r="E13" s="28" t="s">
        <v>69</v>
      </c>
      <c r="F13" s="8">
        <v>12500000</v>
      </c>
      <c r="G13" s="17" t="s">
        <v>12</v>
      </c>
      <c r="H13" s="7" t="s">
        <v>10</v>
      </c>
      <c r="I13" s="34">
        <v>7</v>
      </c>
      <c r="J13" s="11" t="s">
        <v>47</v>
      </c>
      <c r="K13" s="11" t="s">
        <v>28</v>
      </c>
      <c r="L13" s="11" t="s">
        <v>28</v>
      </c>
      <c r="M13" s="27" t="s">
        <v>70</v>
      </c>
      <c r="N13" s="12">
        <v>1020751323</v>
      </c>
      <c r="O13" s="6"/>
      <c r="P13" s="7">
        <v>42020</v>
      </c>
      <c r="Q13" s="8">
        <v>12500000</v>
      </c>
      <c r="R13" s="9"/>
      <c r="S13" s="9">
        <v>12500000</v>
      </c>
      <c r="T13" s="7">
        <v>42020</v>
      </c>
      <c r="U13" s="7">
        <f>+T13+150</f>
        <v>42170</v>
      </c>
    </row>
    <row r="14" spans="1:21" s="19" customFormat="1" ht="99.95" customHeight="1" x14ac:dyDescent="0.25">
      <c r="A14" s="33"/>
      <c r="B14" s="13">
        <v>42026</v>
      </c>
      <c r="C14" s="26" t="s">
        <v>35</v>
      </c>
      <c r="D14" s="10" t="s">
        <v>23</v>
      </c>
      <c r="E14" s="28" t="s">
        <v>74</v>
      </c>
      <c r="F14" s="8">
        <v>36000000</v>
      </c>
      <c r="G14" s="17" t="s">
        <v>12</v>
      </c>
      <c r="H14" s="7" t="s">
        <v>10</v>
      </c>
      <c r="I14" s="34">
        <v>10</v>
      </c>
      <c r="J14" s="11" t="s">
        <v>47</v>
      </c>
      <c r="K14" s="11" t="s">
        <v>28</v>
      </c>
      <c r="L14" s="11" t="s">
        <v>28</v>
      </c>
      <c r="M14" s="27" t="s">
        <v>75</v>
      </c>
      <c r="N14" s="12">
        <v>77177212</v>
      </c>
      <c r="O14" s="6"/>
      <c r="P14" s="7">
        <v>42024</v>
      </c>
      <c r="Q14" s="8">
        <v>36000000</v>
      </c>
      <c r="R14" s="9"/>
      <c r="S14" s="9">
        <v>36000000</v>
      </c>
      <c r="T14" s="7">
        <v>42025</v>
      </c>
      <c r="U14" s="7">
        <f>+T14+180</f>
        <v>42205</v>
      </c>
    </row>
    <row r="15" spans="1:21" s="19" customFormat="1" ht="99.95" customHeight="1" x14ac:dyDescent="0.25">
      <c r="A15" s="33"/>
      <c r="B15" s="13">
        <v>42027</v>
      </c>
      <c r="C15" s="26" t="s">
        <v>35</v>
      </c>
      <c r="D15" s="10" t="s">
        <v>39</v>
      </c>
      <c r="E15" s="28" t="s">
        <v>72</v>
      </c>
      <c r="F15" s="8">
        <v>15000000</v>
      </c>
      <c r="G15" s="17" t="s">
        <v>12</v>
      </c>
      <c r="H15" s="7" t="s">
        <v>10</v>
      </c>
      <c r="I15" s="30">
        <v>9</v>
      </c>
      <c r="J15" s="11" t="s">
        <v>47</v>
      </c>
      <c r="K15" s="11" t="s">
        <v>28</v>
      </c>
      <c r="L15" s="11" t="s">
        <v>28</v>
      </c>
      <c r="M15" s="27" t="s">
        <v>73</v>
      </c>
      <c r="N15" s="12">
        <v>28789268</v>
      </c>
      <c r="O15" s="6"/>
      <c r="P15" s="7">
        <v>42024</v>
      </c>
      <c r="Q15" s="8">
        <v>15000000</v>
      </c>
      <c r="R15" s="9"/>
      <c r="S15" s="9">
        <v>15000000</v>
      </c>
      <c r="T15" s="7">
        <v>42024</v>
      </c>
      <c r="U15" s="7">
        <f>+T15+150</f>
        <v>42174</v>
      </c>
    </row>
    <row r="16" spans="1:21" s="19" customFormat="1" ht="99.95" customHeight="1" x14ac:dyDescent="0.25">
      <c r="A16" s="33"/>
      <c r="B16" s="13">
        <v>42030</v>
      </c>
      <c r="C16" s="26" t="s">
        <v>35</v>
      </c>
      <c r="D16" s="10" t="s">
        <v>23</v>
      </c>
      <c r="E16" s="28" t="s">
        <v>80</v>
      </c>
      <c r="F16" s="8">
        <v>25000000</v>
      </c>
      <c r="G16" s="17" t="s">
        <v>12</v>
      </c>
      <c r="H16" s="7" t="s">
        <v>10</v>
      </c>
      <c r="I16" s="30">
        <v>13</v>
      </c>
      <c r="J16" s="11" t="s">
        <v>47</v>
      </c>
      <c r="K16" s="11" t="s">
        <v>28</v>
      </c>
      <c r="L16" s="11" t="s">
        <v>28</v>
      </c>
      <c r="M16" s="27" t="s">
        <v>81</v>
      </c>
      <c r="N16" s="12">
        <v>79351273</v>
      </c>
      <c r="O16" s="6"/>
      <c r="P16" s="7">
        <v>42026</v>
      </c>
      <c r="Q16" s="8">
        <v>25000000</v>
      </c>
      <c r="R16" s="9"/>
      <c r="S16" s="9">
        <v>25000000</v>
      </c>
      <c r="T16" s="7">
        <v>42026</v>
      </c>
      <c r="U16" s="7">
        <f>+T16+150</f>
        <v>42176</v>
      </c>
    </row>
    <row r="17" spans="1:21" s="19" customFormat="1" ht="99.95" customHeight="1" x14ac:dyDescent="0.25">
      <c r="A17" s="33"/>
      <c r="B17" s="13">
        <v>42030</v>
      </c>
      <c r="C17" s="26" t="s">
        <v>35</v>
      </c>
      <c r="D17" s="10" t="s">
        <v>37</v>
      </c>
      <c r="E17" s="28" t="s">
        <v>82</v>
      </c>
      <c r="F17" s="8">
        <v>38500000</v>
      </c>
      <c r="G17" s="17" t="s">
        <v>12</v>
      </c>
      <c r="H17" s="7" t="s">
        <v>10</v>
      </c>
      <c r="I17" s="34">
        <v>14</v>
      </c>
      <c r="J17" s="11" t="s">
        <v>47</v>
      </c>
      <c r="K17" s="11" t="s">
        <v>28</v>
      </c>
      <c r="L17" s="11" t="s">
        <v>28</v>
      </c>
      <c r="M17" s="27" t="s">
        <v>50</v>
      </c>
      <c r="N17" s="12">
        <v>80199554</v>
      </c>
      <c r="O17" s="6"/>
      <c r="P17" s="7">
        <v>42026</v>
      </c>
      <c r="Q17" s="8">
        <v>38500000</v>
      </c>
      <c r="R17" s="9"/>
      <c r="S17" s="9">
        <v>38500000</v>
      </c>
      <c r="T17" s="7">
        <v>42026</v>
      </c>
      <c r="U17" s="7">
        <f>+T17+(11*30)</f>
        <v>42356</v>
      </c>
    </row>
    <row r="18" spans="1:21" s="19" customFormat="1" ht="99.95" customHeight="1" x14ac:dyDescent="0.25">
      <c r="A18" s="33"/>
      <c r="B18" s="13">
        <v>42030</v>
      </c>
      <c r="C18" s="26" t="s">
        <v>35</v>
      </c>
      <c r="D18" s="10" t="s">
        <v>37</v>
      </c>
      <c r="E18" s="28" t="s">
        <v>78</v>
      </c>
      <c r="F18" s="8">
        <v>205907904</v>
      </c>
      <c r="G18" s="17" t="s">
        <v>12</v>
      </c>
      <c r="H18" s="7" t="s">
        <v>10</v>
      </c>
      <c r="I18" s="34">
        <v>11</v>
      </c>
      <c r="J18" s="11" t="s">
        <v>7</v>
      </c>
      <c r="K18" s="11" t="s">
        <v>28</v>
      </c>
      <c r="L18" s="11" t="s">
        <v>28</v>
      </c>
      <c r="M18" s="27" t="s">
        <v>79</v>
      </c>
      <c r="N18" s="12">
        <v>900089308</v>
      </c>
      <c r="O18" s="6" t="s">
        <v>27</v>
      </c>
      <c r="P18" s="7">
        <v>42025</v>
      </c>
      <c r="Q18" s="8">
        <v>205907904</v>
      </c>
      <c r="R18" s="9"/>
      <c r="S18" s="9">
        <v>205907904</v>
      </c>
      <c r="T18" s="7">
        <v>42025</v>
      </c>
      <c r="U18" s="7">
        <v>42390</v>
      </c>
    </row>
    <row r="19" spans="1:21" s="19" customFormat="1" ht="99.95" customHeight="1" x14ac:dyDescent="0.25">
      <c r="A19" s="33"/>
      <c r="B19" s="13">
        <v>42031</v>
      </c>
      <c r="C19" s="26" t="s">
        <v>35</v>
      </c>
      <c r="D19" s="10" t="s">
        <v>44</v>
      </c>
      <c r="E19" s="28" t="s">
        <v>83</v>
      </c>
      <c r="F19" s="8">
        <v>10000000</v>
      </c>
      <c r="G19" s="17" t="s">
        <v>12</v>
      </c>
      <c r="H19" s="7" t="s">
        <v>10</v>
      </c>
      <c r="I19" s="34">
        <v>15</v>
      </c>
      <c r="J19" s="11" t="s">
        <v>47</v>
      </c>
      <c r="K19" s="11" t="s">
        <v>28</v>
      </c>
      <c r="L19" s="11" t="s">
        <v>28</v>
      </c>
      <c r="M19" s="27" t="s">
        <v>93</v>
      </c>
      <c r="N19" s="12">
        <v>1014204265</v>
      </c>
      <c r="O19" s="6"/>
      <c r="P19" s="7">
        <v>42026</v>
      </c>
      <c r="Q19" s="8">
        <v>10000000</v>
      </c>
      <c r="R19" s="9"/>
      <c r="S19" s="9">
        <v>10000000</v>
      </c>
      <c r="T19" s="7">
        <v>42026</v>
      </c>
      <c r="U19" s="7">
        <f>+T19+(5*30)</f>
        <v>42176</v>
      </c>
    </row>
    <row r="20" spans="1:21" s="19" customFormat="1" ht="99.95" customHeight="1" x14ac:dyDescent="0.25">
      <c r="A20" s="33"/>
      <c r="B20" s="13">
        <v>42031</v>
      </c>
      <c r="C20" s="26" t="s">
        <v>35</v>
      </c>
      <c r="D20" s="10" t="s">
        <v>40</v>
      </c>
      <c r="E20" s="28" t="s">
        <v>91</v>
      </c>
      <c r="F20" s="8">
        <v>17500000</v>
      </c>
      <c r="G20" s="17" t="s">
        <v>12</v>
      </c>
      <c r="H20" s="7" t="s">
        <v>10</v>
      </c>
      <c r="I20" s="34">
        <v>12</v>
      </c>
      <c r="J20" s="11" t="s">
        <v>38</v>
      </c>
      <c r="K20" s="11" t="s">
        <v>28</v>
      </c>
      <c r="L20" s="11" t="s">
        <v>28</v>
      </c>
      <c r="M20" s="27" t="s">
        <v>92</v>
      </c>
      <c r="N20" s="12">
        <v>3001080</v>
      </c>
      <c r="O20" s="6"/>
      <c r="P20" s="7">
        <v>42025</v>
      </c>
      <c r="Q20" s="8">
        <v>17500000</v>
      </c>
      <c r="R20" s="9"/>
      <c r="S20" s="9">
        <v>17500000</v>
      </c>
      <c r="T20" s="7">
        <v>42025</v>
      </c>
      <c r="U20" s="7">
        <f>+T20+(5*30)</f>
        <v>42175</v>
      </c>
    </row>
    <row r="21" spans="1:21" s="19" customFormat="1" ht="99.95" customHeight="1" x14ac:dyDescent="0.25">
      <c r="A21" s="33"/>
      <c r="B21" s="13">
        <v>42033</v>
      </c>
      <c r="C21" s="26" t="s">
        <v>35</v>
      </c>
      <c r="D21" s="10" t="s">
        <v>39</v>
      </c>
      <c r="E21" s="28" t="s">
        <v>94</v>
      </c>
      <c r="F21" s="8">
        <v>66000000</v>
      </c>
      <c r="G21" s="17" t="s">
        <v>12</v>
      </c>
      <c r="H21" s="7" t="s">
        <v>10</v>
      </c>
      <c r="I21" s="34">
        <v>16</v>
      </c>
      <c r="J21" s="11" t="s">
        <v>47</v>
      </c>
      <c r="K21" s="11" t="s">
        <v>28</v>
      </c>
      <c r="L21" s="11" t="s">
        <v>28</v>
      </c>
      <c r="M21" s="27" t="s">
        <v>95</v>
      </c>
      <c r="N21" s="12">
        <v>41793737</v>
      </c>
      <c r="O21" s="6"/>
      <c r="P21" s="7">
        <v>42027</v>
      </c>
      <c r="Q21" s="8">
        <v>66000000</v>
      </c>
      <c r="R21" s="9"/>
      <c r="S21" s="9">
        <v>66000000</v>
      </c>
      <c r="T21" s="7">
        <v>42027</v>
      </c>
      <c r="U21" s="7">
        <f>+T21+(11*30)</f>
        <v>42357</v>
      </c>
    </row>
    <row r="22" spans="1:21" s="19" customFormat="1" ht="99.95" customHeight="1" x14ac:dyDescent="0.25">
      <c r="A22" s="33"/>
      <c r="B22" s="13">
        <v>42033</v>
      </c>
      <c r="C22" s="26" t="s">
        <v>35</v>
      </c>
      <c r="D22" s="10" t="s">
        <v>41</v>
      </c>
      <c r="E22" s="28" t="s">
        <v>96</v>
      </c>
      <c r="F22" s="8">
        <v>20875440</v>
      </c>
      <c r="G22" s="17" t="s">
        <v>12</v>
      </c>
      <c r="H22" s="7" t="s">
        <v>10</v>
      </c>
      <c r="I22" s="34">
        <v>17</v>
      </c>
      <c r="J22" s="11" t="s">
        <v>13</v>
      </c>
      <c r="K22" s="11" t="s">
        <v>28</v>
      </c>
      <c r="L22" s="11" t="s">
        <v>28</v>
      </c>
      <c r="M22" s="27" t="s">
        <v>97</v>
      </c>
      <c r="N22" s="12">
        <v>900132012</v>
      </c>
      <c r="O22" s="6" t="s">
        <v>16</v>
      </c>
      <c r="P22" s="7">
        <v>42030</v>
      </c>
      <c r="Q22" s="8">
        <v>20875440</v>
      </c>
      <c r="R22" s="9"/>
      <c r="S22" s="9">
        <v>20875440</v>
      </c>
      <c r="T22" s="7" t="s">
        <v>98</v>
      </c>
      <c r="U22" s="7">
        <v>42369</v>
      </c>
    </row>
  </sheetData>
  <autoFilter ref="A1:U22"/>
  <sortState ref="A44:CW67">
    <sortCondition ref="B44:B67"/>
  </sortState>
  <dataConsolidate/>
  <conditionalFormatting sqref="U2:U22">
    <cfRule type="cellIs" dxfId="6" priority="1235" operator="greaterThan">
      <formula>42369</formula>
    </cfRule>
  </conditionalFormatting>
  <conditionalFormatting sqref="G2:G14 G16:G22">
    <cfRule type="containsText" dxfId="5" priority="867" operator="containsText" text="TERMINADO">
      <formula>NOT(ISERROR(SEARCH("TERMINADO",G2)))</formula>
    </cfRule>
  </conditionalFormatting>
  <conditionalFormatting sqref="G2:G14 G16:G22">
    <cfRule type="cellIs" dxfId="4" priority="838" operator="equal">
      <formula>"DESIERTA"</formula>
    </cfRule>
  </conditionalFormatting>
  <conditionalFormatting sqref="H2:H14 H16:H22">
    <cfRule type="containsText" dxfId="3" priority="833" operator="containsText" text="LIQUIDADO">
      <formula>NOT(ISERROR(SEARCH("LIQUIDADO",H2)))</formula>
    </cfRule>
  </conditionalFormatting>
  <conditionalFormatting sqref="G15">
    <cfRule type="containsText" dxfId="2" priority="31" operator="containsText" text="TERMINADO">
      <formula>NOT(ISERROR(SEARCH("TERMINADO",G15)))</formula>
    </cfRule>
  </conditionalFormatting>
  <conditionalFormatting sqref="G15">
    <cfRule type="cellIs" dxfId="1" priority="30" operator="equal">
      <formula>"DESIERTA"</formula>
    </cfRule>
  </conditionalFormatting>
  <conditionalFormatting sqref="H15">
    <cfRule type="containsText" dxfId="0" priority="29" operator="containsText" text="LIQUIDADO">
      <formula>NOT(ISERROR(SEARCH("LIQUIDADO",H15)))</formula>
    </cfRule>
  </conditionalFormatting>
  <hyperlinks>
    <hyperlink ref="G5" r:id="rId1"/>
    <hyperlink ref="I5" r:id="rId2" display="https://www.contratos.gov.co/consultas/detalleProceso.do?numConstancia=15-12-3316630"/>
    <hyperlink ref="A2" r:id="rId3"/>
    <hyperlink ref="G3" r:id="rId4"/>
    <hyperlink ref="I3" r:id="rId5" display="https://www.contratos.gov.co/consultas/detalleProceso.do?numConstancia=15-12-3305102"/>
    <hyperlink ref="G8" r:id="rId6"/>
    <hyperlink ref="I8" r:id="rId7" display="https://www.contratos.gov.co/consultas/detalleProceso.do?numConstancia=15-12-3320619"/>
    <hyperlink ref="A4" r:id="rId8"/>
    <hyperlink ref="G10" r:id="rId9"/>
    <hyperlink ref="I9" r:id="rId10" display="https://www.contratos.gov.co/consultas/detalleProceso.do?numConstancia=15-12-3322322"/>
    <hyperlink ref="G9" r:id="rId11"/>
    <hyperlink ref="I12" r:id="rId12" display="https://www.contratos.gov.co/consultas/detalleProceso.do?numConstancia=15-12-3337191"/>
    <hyperlink ref="I13" r:id="rId13" display="https://www.contratos.gov.co/consultas/detalleProceso.do?numConstancia=15-12-3336725"/>
    <hyperlink ref="G13" r:id="rId14"/>
    <hyperlink ref="I11" r:id="rId15" display="https://www.contratos.gov.co/consultas/detalleProceso.do?numConstancia=15-12-3325929"/>
    <hyperlink ref="G11" r:id="rId16"/>
    <hyperlink ref="I14" r:id="rId17" display="https://www.contratos.gov.co/consultas/detalleProceso.do?numConstancia=15-12-3346174"/>
    <hyperlink ref="G14" r:id="rId18"/>
    <hyperlink ref="A6" r:id="rId19"/>
    <hyperlink ref="A7" r:id="rId20"/>
    <hyperlink ref="G18" r:id="rId21"/>
    <hyperlink ref="I18" r:id="rId22" display="https://www.contratos.gov.co/consultas/detalleProceso.do?numConstancia=15-12-3359229"/>
    <hyperlink ref="G16" r:id="rId23"/>
    <hyperlink ref="G17" r:id="rId24"/>
    <hyperlink ref="I17" r:id="rId25" display="https://www.contratos.gov.co/consultas/detalleProceso.do?numConstancia=15-12-3359595"/>
    <hyperlink ref="I19" r:id="rId26" display="https://www.contratos.gov.co/consultas/detalleProceso.do?numConstancia=15-12-3362556"/>
    <hyperlink ref="G2" r:id="rId27"/>
    <hyperlink ref="G4" r:id="rId28"/>
    <hyperlink ref="G6" r:id="rId29"/>
    <hyperlink ref="G7" r:id="rId30"/>
    <hyperlink ref="G15" r:id="rId31"/>
    <hyperlink ref="G12" r:id="rId32"/>
    <hyperlink ref="G20" r:id="rId33"/>
    <hyperlink ref="I20" r:id="rId34" display="https://www.contratos.gov.co/consultas/detalleProceso.do?numConstancia=15-12-3363804"/>
    <hyperlink ref="I21" r:id="rId35" display="https://www.contratos.gov.co/consultas/detalleProceso.do?numConstancia=15-12-3376099"/>
    <hyperlink ref="G21" r:id="rId36"/>
    <hyperlink ref="I22" r:id="rId37" display="https://www.contratos.gov.co/consultas/detalleProceso.do?numConstancia=15-12-3380404"/>
    <hyperlink ref="G22" r:id="rId38"/>
  </hyperlinks>
  <pageMargins left="0.70866141732283472" right="0.70866141732283472" top="0.74803149606299213" bottom="0.78740157480314965" header="0.31496062992125984" footer="0.31496062992125984"/>
  <pageSetup paperSize="14" scale="47" fitToWidth="5" fitToHeight="20" orientation="landscape"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CONTRATOS 2015</vt:lpstr>
      <vt:lpstr>'CONTRATOS 2015'!Área_de_impresión</vt:lpstr>
      <vt:lpstr>'CONTRATOS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2014-07-15T17:13:32Z</cp:lastPrinted>
  <dcterms:created xsi:type="dcterms:W3CDTF">2012-08-29T21:02:55Z</dcterms:created>
  <dcterms:modified xsi:type="dcterms:W3CDTF">2015-02-09T23:28:08Z</dcterms:modified>
  <cp:category>Contratos 2014</cp:category>
</cp:coreProperties>
</file>