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hidePivotFieldList="1" defaultThemeVersion="124226"/>
  <bookViews>
    <workbookView xWindow="120" yWindow="3645" windowWidth="19320" windowHeight="6435" tabRatio="615"/>
  </bookViews>
  <sheets>
    <sheet name="CONTRATOS 2015" sheetId="22" r:id="rId1"/>
  </sheets>
  <definedNames>
    <definedName name="_xlnm._FilterDatabase" localSheetId="0" hidden="1">'CONTRATOS 2015'!$A$1:$AD$17</definedName>
    <definedName name="_xlnm.Print_Area" localSheetId="0">'CONTRATOS 2015'!$A$1:$AD$1</definedName>
    <definedName name="millon">#REF!</definedName>
    <definedName name="_xlnm.Print_Titles" localSheetId="0">'CONTRATOS 2015'!$1:$1</definedName>
  </definedNames>
  <calcPr calcId="145621"/>
</workbook>
</file>

<file path=xl/calcChain.xml><?xml version="1.0" encoding="utf-8"?>
<calcChain xmlns="http://schemas.openxmlformats.org/spreadsheetml/2006/main">
  <c r="AD11" i="22" l="1"/>
  <c r="AD17" i="22"/>
  <c r="AD16" i="22"/>
  <c r="Z11" i="22"/>
  <c r="Z17" i="22"/>
  <c r="Z16" i="22"/>
  <c r="Z15" i="22"/>
  <c r="AD15" i="22" l="1"/>
  <c r="AD14" i="22"/>
  <c r="AD13" i="22"/>
  <c r="AD12" i="22"/>
  <c r="AD10" i="22"/>
  <c r="AD9" i="22"/>
  <c r="AD8" i="22"/>
  <c r="AD7" i="22"/>
  <c r="Z14" i="22"/>
  <c r="Z13" i="22"/>
  <c r="Z12" i="22"/>
  <c r="Z10" i="22"/>
  <c r="Z9" i="22"/>
  <c r="Z8" i="22"/>
  <c r="Z7" i="22"/>
  <c r="AD6" i="22" l="1"/>
  <c r="AD5" i="22"/>
  <c r="AD3" i="22"/>
  <c r="AD4" i="22"/>
  <c r="AD2" i="22"/>
  <c r="Z6" i="22"/>
  <c r="Z5" i="22"/>
  <c r="Z3" i="22"/>
  <c r="Z4" i="22"/>
  <c r="Z2" i="22"/>
</calcChain>
</file>

<file path=xl/sharedStrings.xml><?xml version="1.0" encoding="utf-8"?>
<sst xmlns="http://schemas.openxmlformats.org/spreadsheetml/2006/main" count="252" uniqueCount="156">
  <si>
    <t>No PROCESO</t>
  </si>
  <si>
    <t>MODALIDAD</t>
  </si>
  <si>
    <t>No. CONTRATO</t>
  </si>
  <si>
    <t>ESTADO</t>
  </si>
  <si>
    <t>TIPO DE CONTRATO</t>
  </si>
  <si>
    <t>CONTRATISTA</t>
  </si>
  <si>
    <t>OBJETO</t>
  </si>
  <si>
    <t>001</t>
  </si>
  <si>
    <t>FECHA DE FIRMA</t>
  </si>
  <si>
    <t>EJECUCION</t>
  </si>
  <si>
    <t>NELLY SUSANA TORRES NAVAS</t>
  </si>
  <si>
    <t>CELEBRADO</t>
  </si>
  <si>
    <t>COMPRAVENTA</t>
  </si>
  <si>
    <t>MANTENIMIENTO</t>
  </si>
  <si>
    <t>SUMINISTRO</t>
  </si>
  <si>
    <t>OBRA</t>
  </si>
  <si>
    <t>LUZ REINELDA SANCHEZ GIL</t>
  </si>
  <si>
    <t>1</t>
  </si>
  <si>
    <t>FECHA DE TERMINACION</t>
  </si>
  <si>
    <t>ROBINSON VALENCIA GIRALDO</t>
  </si>
  <si>
    <t>FECHA INICIO</t>
  </si>
  <si>
    <t>PRESTACION DE SERVICIOS</t>
  </si>
  <si>
    <t>MINIMA CUANTIA</t>
  </si>
  <si>
    <t>MAURICIO MOYA PAEZ</t>
  </si>
  <si>
    <t>JURIDICA</t>
  </si>
  <si>
    <t>DV</t>
  </si>
  <si>
    <t>9</t>
  </si>
  <si>
    <t>3</t>
  </si>
  <si>
    <t>6</t>
  </si>
  <si>
    <t>0</t>
  </si>
  <si>
    <t>5</t>
  </si>
  <si>
    <t>7</t>
  </si>
  <si>
    <t>WINSTON ANDRES MARTINEZ ACOSTA</t>
  </si>
  <si>
    <t>BOGOTA</t>
  </si>
  <si>
    <t>ANTIOQUIA</t>
  </si>
  <si>
    <t>LUGAR EJECUCION
DEPARTAMENTO</t>
  </si>
  <si>
    <t>NARIÑO</t>
  </si>
  <si>
    <t>NACIONAL</t>
  </si>
  <si>
    <t>VALLE DEL CAUCA</t>
  </si>
  <si>
    <t>LUGAR EJECUCION
MUNICIPIO</t>
  </si>
  <si>
    <t>CRISTHY LEIDI GRANADOS CRUZ</t>
  </si>
  <si>
    <t>JUAN CARLOS RANGEL GIL</t>
  </si>
  <si>
    <t>JUAN FELIPE HENAO LEIVA</t>
  </si>
  <si>
    <t>DIRECTA</t>
  </si>
  <si>
    <t>SUBASTA</t>
  </si>
  <si>
    <t>CONCURSO DE MERITOS</t>
  </si>
  <si>
    <t>MENOR CUANTIA</t>
  </si>
  <si>
    <t>REGIONAL</t>
  </si>
  <si>
    <t>ADMINISTRATIVA</t>
  </si>
  <si>
    <t>TECNOLOGIA</t>
  </si>
  <si>
    <t>TALENTO HUMANO</t>
  </si>
  <si>
    <t>VALOR VF</t>
  </si>
  <si>
    <t>TOTAL CONTRATO</t>
  </si>
  <si>
    <t>NOMBRE SUPERVISOR</t>
  </si>
  <si>
    <t>CEDULA SUPERVISOR</t>
  </si>
  <si>
    <t>PROFESIONAL</t>
  </si>
  <si>
    <t>FECHA PUBLICACION PROCESO</t>
  </si>
  <si>
    <t>DIRECCION</t>
  </si>
  <si>
    <t>CONSULTORIA</t>
  </si>
  <si>
    <t>A-1-0-2-14</t>
  </si>
  <si>
    <t>A-2-0-4-7-6</t>
  </si>
  <si>
    <t>C-223-1002-1</t>
  </si>
  <si>
    <t>A-2-0-4-5-2</t>
  </si>
  <si>
    <t>CDP</t>
  </si>
  <si>
    <t>RUBRO</t>
  </si>
  <si>
    <t xml:space="preserve">MARIA AYDEE RIVERA </t>
  </si>
  <si>
    <t>NUMERO RP</t>
  </si>
  <si>
    <t>FECHA RP</t>
  </si>
  <si>
    <t>IDENTIFICACION</t>
  </si>
  <si>
    <t>REGIONAL GUAJIRA</t>
  </si>
  <si>
    <t>REGIONAL ANTIOQUIA</t>
  </si>
  <si>
    <t>REGIONAL NARIÑO</t>
  </si>
  <si>
    <t>NO RP VIGENCIA FUTURA</t>
  </si>
  <si>
    <t>VALOR CONTRATO 2015</t>
  </si>
  <si>
    <t>VALOR HONOTARIOS MENSIAL</t>
  </si>
  <si>
    <t>JOAQUIN ALFONSO MEJIA PARRA</t>
  </si>
  <si>
    <t>CESAR</t>
  </si>
  <si>
    <t>VALLEDUPAR</t>
  </si>
  <si>
    <t>DESIERTA</t>
  </si>
  <si>
    <t>3M COLOMBIA S.A</t>
  </si>
  <si>
    <t>MEDELLIN</t>
  </si>
  <si>
    <t>Contratar los servicios de estabilización para la consolidación del sistema de información misional ¿PLATINUM¿, los que incluyen la adecuación técnica de los módulos existentes, la implementación de nuevas funcionalidades y desarrollos por demanda, soporte y mantenimiento de dicho sistema, así como, de los demás aplicativos soporte, para la mejora continua de los sistemas de información bajo la modalidad de fábrica de software.</t>
  </si>
  <si>
    <t>19715</t>
  </si>
  <si>
    <t>EXPEDIENTE</t>
  </si>
  <si>
    <t>HENRY CORREDOR HERNANDEZ</t>
  </si>
  <si>
    <t>006</t>
  </si>
  <si>
    <t>008</t>
  </si>
  <si>
    <t>TUMACO</t>
  </si>
  <si>
    <t>41315</t>
  </si>
  <si>
    <t>48515</t>
  </si>
  <si>
    <t>48315</t>
  </si>
  <si>
    <t>46615</t>
  </si>
  <si>
    <t>39415</t>
  </si>
  <si>
    <t>40315</t>
  </si>
  <si>
    <t>44615</t>
  </si>
  <si>
    <t>45615</t>
  </si>
  <si>
    <t>45715</t>
  </si>
  <si>
    <t>46215</t>
  </si>
  <si>
    <t>47315</t>
  </si>
  <si>
    <t xml:space="preserve">NESTOR HERNANDO MONTENEGRO GOMEZ </t>
  </si>
  <si>
    <t>ACTA DE INICIO</t>
  </si>
  <si>
    <t>013</t>
  </si>
  <si>
    <t>014</t>
  </si>
  <si>
    <t>016</t>
  </si>
  <si>
    <t xml:space="preserve">KEIBER ALEXANDER COLORADO LANDAZURI </t>
  </si>
  <si>
    <t xml:space="preserve">LEONIDAS ALBERTO PONCE CALVO </t>
  </si>
  <si>
    <t>2015623140500056E</t>
  </si>
  <si>
    <t>COMPRAVENTA CON INSTALACION</t>
  </si>
  <si>
    <t>contratar obras para la adecuación de la infraestructura física del puesto de control migratorio marítimo  pcmm localizado en el municipio de buenaventura</t>
  </si>
  <si>
    <t>BUENAVENTURA</t>
  </si>
  <si>
    <t>C-113-1002-1</t>
  </si>
  <si>
    <t>ETAPA</t>
  </si>
  <si>
    <t>Contratar la renovación y suministro de licenciamiento Microsoft para la Unidad Administrativa Especial Migración Colombia, bajo la modalidad de Software Assurance para el Sector Gobierno</t>
  </si>
  <si>
    <t>Adquisición de la renovación y soporte del licenciamiento de la solución Firewall - Check Point, de conformidad con las especificaciones de la Unidad Administrativa Migración Colombia</t>
  </si>
  <si>
    <t>Adquirir los sistemas de respaldo con su respectiva instalación y adecuaciones de cableado y físicas para el Centro de Computo Alterno en la ciudad de Medellín, con las especificaciones técnicas definidas por la Unidad Administrativa Especial Migración Colombia</t>
  </si>
  <si>
    <t>38215 / 40215</t>
  </si>
  <si>
    <t>059</t>
  </si>
  <si>
    <t>060</t>
  </si>
  <si>
    <t>061</t>
  </si>
  <si>
    <t>2015623140300010E</t>
  </si>
  <si>
    <t>2015623140500069E</t>
  </si>
  <si>
    <t>096</t>
  </si>
  <si>
    <t>Contratar la adquisición a título de compraventa del inmueble identificado con matrícula inmobiliaria 442-12606,  localizado en la Calle 2 # 1- 52 Barrio El Centro del municipio de Puerto Leguízamo ¿ Putumayo de propiedad de la señora Gladys Gutierrez Serrano para el funcionamiento del nuevo Puesto de Control Migratorio Fluvial perteneciente a la Regional Nariño</t>
  </si>
  <si>
    <t>PUTUMAYO</t>
  </si>
  <si>
    <t>PUERTO LEGUIZAMO</t>
  </si>
  <si>
    <t>GLADYS GUTIERREZ SERRANO</t>
  </si>
  <si>
    <t>44715 
44815</t>
  </si>
  <si>
    <t>: C-112-1002-1 A</t>
  </si>
  <si>
    <t xml:space="preserve">Contratar el servicio de mantenimiento preventivo y correctivo de las  plantas eléctricas, ubicadas en las diferentes sedes de la Entidad a nivel nacional, incluidos los repuestos necesarios para tal fin.   </t>
  </si>
  <si>
    <t>INGEAL S.A.</t>
  </si>
  <si>
    <t>SAFETY IN DEEP S.A.S.</t>
  </si>
  <si>
    <t>CONSORCIO MIGRACIO BUENAVENTURA</t>
  </si>
  <si>
    <t>097</t>
  </si>
  <si>
    <t>Contratar la extensión de garantía que incluya el servicio de mantenimiento preventivo, correctivo, soporte con suministro de repuestos, actualización de software para las lectoras 3M modelo AT9000 e integración con el sistema Platinum, de conformidad con el cuadro de cantidades y especificaciones de la Unidad Administrativa Especial Migración Colombia</t>
  </si>
  <si>
    <t>2015623140300014E</t>
  </si>
  <si>
    <t>2015623140500070E</t>
  </si>
  <si>
    <t>Adquisición de bonos o tarjetas canjeables en almacenes de cadena, para los funcionarios de la Unidad Administrativa Especial Migración Colombia a nivel nacional, ganadores de los primeros puestos del Plan de incentivos Migración Colombia 2015</t>
  </si>
  <si>
    <t>A-2-0-4-21-3</t>
  </si>
  <si>
    <t>ORIGIN IT S.A.S.</t>
  </si>
  <si>
    <t>DATA TOOLS S.A.</t>
  </si>
  <si>
    <t>DIESELES Y ELECTROGENOS SAS, DIESELECTROS SAS</t>
  </si>
  <si>
    <t>TICKET PROMS COLOMBIA S.A.S</t>
  </si>
  <si>
    <t>098</t>
  </si>
  <si>
    <t>099</t>
  </si>
  <si>
    <t>100</t>
  </si>
  <si>
    <t>101</t>
  </si>
  <si>
    <t>062</t>
  </si>
  <si>
    <t>Contratar la adquisición a título de compraventa del inmueble identificado con matrícula inmobiliaria 252-14934,  localizado en el sector denominado ¿Isla La Viciosa¿ Lote #11 con una cabida superficiaria de 932 m2 y de dirección Diagonal 5 No. 3 ¿ 74 Avenida Los Estudiantes municipio de San Andrés de Tumaco ¿ Nariño, de propiedad de la señora Maria Aidee Rivera para el funcionamiento del Puesto de Control Migratorio Marítimo perteneciente a la Regional Nariño.</t>
  </si>
  <si>
    <t xml:space="preserve">Prestación de servicios profesionales con autonomía técnica y administrativa, para orientar, asesorar y apoyar a la Oficina Asesora Jurídica, en la sustanciación de la segunda instancia de los procesos disciplinarios y de las acciones judiciales en que sea parte la Entidad o de aquellas recibidas con ocasión de la Supresión del Departamento Administrativo de Seguridad DAS. Así mismo, en las decisiones de recursos y derechos de petición.
</t>
  </si>
  <si>
    <t>La prestación de servicios profesionales con autonomía técnica y administrativa,  para  apoyar  a la Dirección General en el seguimiento de los planes de acción,  de mejoramiento y en los programas y proyectos necesarios para dar cumplimiento a los objetivos de Migración Colombia durante el segundo semestre de 2015.</t>
  </si>
  <si>
    <t>EDUARDO LLAÑA SANCHEZ</t>
  </si>
  <si>
    <t>Contratar la adquisición a título de compraventa del inmueble identificado con matrícula inmobiliaria 252-14934,  localizado en el sector denominado ¿Isla La Viciosa¿ Lote #11 con una cabida superficiaria de 932 m2 y de dirección Diagonal 5 No. 3 ¿ 74 Avenida Los Estudiantes municipio de San Andrés de Tumaco ¿ Nariño, de propiedad de la señora Maria Aydee Rivera para el funcionamiento del Puesto de Control Migratorio Marítimo perteneciente a la Regional Nariño.</t>
  </si>
  <si>
    <t>Contratar el servicio de MANTENIMIENTO, ADECUACIÓN Y REUBICACIÓN DE UN ARCHIVADOR RODANTE DE SEIS CUERPOS EN LA  REGIONAL ANTIOQUIA, sede Medellín.</t>
  </si>
  <si>
    <t>Adquisición e instalación de la señalización exterior para el Centro Facilitador de Servicios Migratorios de Valledupar dependiente de la Regional Guajira.</t>
  </si>
  <si>
    <t>2015623140300015E</t>
  </si>
  <si>
    <t>contratar la consultoría para realizar el diagnóstico que permita a la entidad la mejora del sistema de gestión de seguridad de la información y el plan de continuidad del negocio, para garantizar la confiabilidad, integridad y disponibilidad de la información generada como parte de la ejecución y operación de las funciones que realiza la unidad administrativa especial migración Colombia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</si>
</sst>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b/>
      <sz val="10"/>
      <color rgb="FFFF0000"/>
      <name val="Arial Narrow"/>
      <family val="2"/>
    </font>
    <font>
      <sz val="10"/>
      <color rgb="FFFF0000"/>
      <name val="Arial Narrow"/>
      <family val="2"/>
    </font>
    <font>
      <sz val="10"/>
      <name val="Arial Narrow"/>
      <family val="2"/>
    </font>
    <font>
      <b/>
      <sz val="10"/>
      <color theme="1"/>
      <name val="Arial Narrow"/>
      <family val="2"/>
    </font>
    <font>
      <b/>
      <sz val="10"/>
      <name val="Arial Narrow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 Narrow"/>
      <family val="2"/>
    </font>
    <font>
      <sz val="10"/>
      <color theme="10"/>
      <name val="Arial Narrow"/>
      <family val="2"/>
    </font>
    <font>
      <b/>
      <sz val="10"/>
      <color rgb="FF000000"/>
      <name val="Arial Narrow"/>
      <family val="2"/>
    </font>
    <font>
      <b/>
      <sz val="10"/>
      <color rgb="FFFF0066"/>
      <name val="Arial Narrow"/>
      <family val="2"/>
    </font>
    <font>
      <sz val="10"/>
      <color rgb="FFFF0066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CCC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 applyNumberFormat="0" applyFill="0" applyBorder="0" applyAlignment="0" applyProtection="0"/>
  </cellStyleXfs>
  <cellXfs count="76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4" fontId="4" fillId="0" borderId="0" xfId="1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43" fontId="6" fillId="0" borderId="0" xfId="1" applyFont="1" applyAlignment="1">
      <alignment horizontal="center" vertical="center"/>
    </xf>
    <xf numFmtId="43" fontId="4" fillId="0" borderId="0" xfId="1" applyFont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14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3" fontId="7" fillId="0" borderId="2" xfId="1" applyFont="1" applyFill="1" applyBorder="1" applyAlignment="1">
      <alignment horizontal="center" vertical="center" wrapText="1"/>
    </xf>
    <xf numFmtId="43" fontId="7" fillId="0" borderId="2" xfId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64" fontId="7" fillId="0" borderId="2" xfId="1" applyNumberFormat="1" applyFont="1" applyFill="1" applyBorder="1" applyAlignment="1">
      <alignment horizontal="center" vertical="center"/>
    </xf>
    <xf numFmtId="14" fontId="9" fillId="0" borderId="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43" fontId="7" fillId="0" borderId="5" xfId="1" applyFont="1" applyFill="1" applyBorder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49" fontId="11" fillId="0" borderId="2" xfId="8" applyNumberFormat="1" applyFont="1" applyFill="1" applyBorder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43" fontId="7" fillId="0" borderId="0" xfId="1" applyFont="1" applyFill="1" applyBorder="1" applyAlignment="1">
      <alignment horizontal="center" vertical="center"/>
    </xf>
    <xf numFmtId="14" fontId="7" fillId="0" borderId="4" xfId="0" applyNumberFormat="1" applyFont="1" applyFill="1" applyBorder="1" applyAlignment="1">
      <alignment horizontal="center" vertical="center" wrapText="1"/>
    </xf>
    <xf numFmtId="43" fontId="9" fillId="0" borderId="0" xfId="1" applyFont="1" applyAlignment="1">
      <alignment horizontal="center" vertical="center"/>
    </xf>
    <xf numFmtId="16" fontId="9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justify" vertical="top" wrapText="1"/>
    </xf>
    <xf numFmtId="49" fontId="6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3" fontId="12" fillId="0" borderId="2" xfId="1" applyFont="1" applyFill="1" applyBorder="1" applyAlignment="1">
      <alignment horizontal="center" vertical="center" wrapText="1"/>
    </xf>
    <xf numFmtId="14" fontId="12" fillId="0" borderId="2" xfId="8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justify" vertical="top" wrapText="1"/>
    </xf>
    <xf numFmtId="0" fontId="4" fillId="4" borderId="2" xfId="0" applyFont="1" applyFill="1" applyBorder="1" applyAlignment="1">
      <alignment horizontal="center" vertical="center" wrapText="1"/>
    </xf>
    <xf numFmtId="43" fontId="4" fillId="0" borderId="0" xfId="1" applyFont="1" applyFill="1" applyAlignment="1">
      <alignment horizontal="center" vertical="center"/>
    </xf>
    <xf numFmtId="14" fontId="15" fillId="0" borderId="0" xfId="0" applyNumberFormat="1" applyFont="1" applyAlignment="1">
      <alignment horizontal="center" vertical="center"/>
    </xf>
    <xf numFmtId="49" fontId="5" fillId="2" borderId="6" xfId="2" applyNumberFormat="1" applyFont="1" applyFill="1" applyBorder="1" applyAlignment="1">
      <alignment horizontal="center" vertical="center" wrapText="1"/>
    </xf>
    <xf numFmtId="43" fontId="3" fillId="2" borderId="12" xfId="1" applyFont="1" applyFill="1" applyBorder="1" applyAlignment="1">
      <alignment horizontal="center" vertical="center" wrapText="1"/>
    </xf>
    <xf numFmtId="49" fontId="3" fillId="2" borderId="12" xfId="2" applyNumberFormat="1" applyFont="1" applyFill="1" applyBorder="1" applyAlignment="1">
      <alignment horizontal="center" vertical="center" wrapText="1"/>
    </xf>
    <xf numFmtId="49" fontId="5" fillId="2" borderId="12" xfId="1" applyNumberFormat="1" applyFont="1" applyFill="1" applyBorder="1" applyAlignment="1">
      <alignment horizontal="center" vertical="center" wrapText="1"/>
    </xf>
    <xf numFmtId="49" fontId="5" fillId="2" borderId="12" xfId="2" applyNumberFormat="1" applyFont="1" applyFill="1" applyBorder="1" applyAlignment="1">
      <alignment horizontal="center" vertical="center" wrapText="1"/>
    </xf>
    <xf numFmtId="14" fontId="5" fillId="2" borderId="12" xfId="1" applyNumberFormat="1" applyFont="1" applyFill="1" applyBorder="1" applyAlignment="1">
      <alignment horizontal="center" vertical="center" wrapText="1"/>
    </xf>
    <xf numFmtId="43" fontId="5" fillId="2" borderId="12" xfId="1" applyFont="1" applyFill="1" applyBorder="1" applyAlignment="1">
      <alignment horizontal="center" vertical="center" wrapText="1"/>
    </xf>
    <xf numFmtId="49" fontId="14" fillId="2" borderId="13" xfId="2" applyNumberFormat="1" applyFont="1" applyFill="1" applyBorder="1" applyAlignment="1">
      <alignment horizontal="center" vertical="center" wrapText="1"/>
    </xf>
    <xf numFmtId="49" fontId="14" fillId="2" borderId="12" xfId="2" applyNumberFormat="1" applyFont="1" applyFill="1" applyBorder="1" applyAlignment="1">
      <alignment horizontal="center" vertical="center" wrapText="1"/>
    </xf>
    <xf numFmtId="14" fontId="7" fillId="5" borderId="4" xfId="0" applyNumberFormat="1" applyFont="1" applyFill="1" applyBorder="1" applyAlignment="1">
      <alignment horizontal="center" vertical="center" wrapText="1"/>
    </xf>
    <xf numFmtId="14" fontId="7" fillId="5" borderId="2" xfId="0" applyNumberFormat="1" applyFont="1" applyFill="1" applyBorder="1" applyAlignment="1">
      <alignment horizontal="center" vertical="center" wrapText="1"/>
    </xf>
    <xf numFmtId="12" fontId="7" fillId="0" borderId="2" xfId="1" applyNumberFormat="1" applyFont="1" applyFill="1" applyBorder="1" applyAlignment="1">
      <alignment horizontal="center" vertical="center" wrapText="1"/>
    </xf>
    <xf numFmtId="49" fontId="5" fillId="2" borderId="12" xfId="1" applyNumberFormat="1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 wrapText="1"/>
    </xf>
    <xf numFmtId="0" fontId="7" fillId="5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43" fontId="5" fillId="2" borderId="8" xfId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vertical="center" wrapText="1"/>
    </xf>
    <xf numFmtId="43" fontId="7" fillId="0" borderId="10" xfId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49" fontId="11" fillId="0" borderId="11" xfId="8" applyNumberFormat="1" applyFont="1" applyFill="1" applyBorder="1" applyAlignment="1">
      <alignment horizontal="center" vertical="center"/>
    </xf>
    <xf numFmtId="14" fontId="9" fillId="0" borderId="11" xfId="0" applyNumberFormat="1" applyFont="1" applyFill="1" applyBorder="1" applyAlignment="1">
      <alignment horizontal="center" vertical="center"/>
    </xf>
    <xf numFmtId="16" fontId="9" fillId="0" borderId="11" xfId="0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1" xfId="0" applyNumberFormat="1" applyFont="1" applyFill="1" applyBorder="1" applyAlignment="1">
      <alignment horizontal="justify" vertical="top" wrapText="1"/>
    </xf>
    <xf numFmtId="14" fontId="12" fillId="0" borderId="11" xfId="8" applyNumberFormat="1" applyFont="1" applyFill="1" applyBorder="1" applyAlignment="1">
      <alignment horizontal="center" vertical="center" wrapText="1"/>
    </xf>
    <xf numFmtId="14" fontId="7" fillId="0" borderId="11" xfId="0" applyNumberFormat="1" applyFont="1" applyFill="1" applyBorder="1" applyAlignment="1">
      <alignment horizontal="center" vertical="center" wrapText="1"/>
    </xf>
    <xf numFmtId="43" fontId="12" fillId="0" borderId="11" xfId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64" fontId="7" fillId="0" borderId="11" xfId="1" applyNumberFormat="1" applyFont="1" applyFill="1" applyBorder="1" applyAlignment="1">
      <alignment horizontal="center" vertical="center"/>
    </xf>
    <xf numFmtId="49" fontId="7" fillId="0" borderId="11" xfId="0" applyNumberFormat="1" applyFont="1" applyFill="1" applyBorder="1" applyAlignment="1">
      <alignment horizontal="center" vertical="center"/>
    </xf>
    <xf numFmtId="49" fontId="7" fillId="0" borderId="11" xfId="0" applyNumberFormat="1" applyFont="1" applyFill="1" applyBorder="1" applyAlignment="1">
      <alignment horizontal="center" vertical="center" wrapText="1"/>
    </xf>
    <xf numFmtId="43" fontId="7" fillId="0" borderId="11" xfId="1" applyFont="1" applyFill="1" applyBorder="1" applyAlignment="1">
      <alignment horizontal="center" vertical="center" wrapText="1"/>
    </xf>
    <xf numFmtId="43" fontId="7" fillId="0" borderId="11" xfId="1" applyFont="1" applyFill="1" applyBorder="1" applyAlignment="1">
      <alignment horizontal="center" vertical="center"/>
    </xf>
    <xf numFmtId="43" fontId="7" fillId="0" borderId="7" xfId="1" applyFont="1" applyFill="1" applyBorder="1" applyAlignment="1">
      <alignment horizontal="center" vertical="center"/>
    </xf>
    <xf numFmtId="14" fontId="7" fillId="0" borderId="14" xfId="0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vertical="center" wrapText="1"/>
    </xf>
    <xf numFmtId="43" fontId="7" fillId="0" borderId="15" xfId="1" applyFont="1" applyFill="1" applyBorder="1" applyAlignment="1">
      <alignment horizontal="center" vertical="center" wrapText="1"/>
    </xf>
  </cellXfs>
  <cellStyles count="9">
    <cellStyle name="Hipervínculo" xfId="8" builtinId="8"/>
    <cellStyle name="Millares" xfId="1" builtinId="3"/>
    <cellStyle name="Millares 2" xfId="3"/>
    <cellStyle name="Normal" xfId="0" builtinId="0"/>
    <cellStyle name="Normal 15" xfId="4"/>
    <cellStyle name="Normal 17" xfId="5"/>
    <cellStyle name="Normal 2" xfId="2"/>
    <cellStyle name="Normal 6" xfId="6"/>
    <cellStyle name="Normal 9" xfId="7"/>
  </cellStyles>
  <dxfs count="0"/>
  <tableStyles count="0" defaultTableStyle="TableStyleMedium2" defaultPivotStyle="PivotStyleLight16"/>
  <colors>
    <mruColors>
      <color rgb="FFFFCCCC"/>
      <color rgb="FFFF9999"/>
      <color rgb="FF000099"/>
      <color rgb="FF0066FF"/>
      <color rgb="FFFF0066"/>
      <color rgb="FFFF7C80"/>
      <color rgb="FFFF5050"/>
      <color rgb="FF005C2A"/>
      <color rgb="FFCCFFCC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ntratos.gov.co/consultas/detalleProceso.do?numConstancia=15-12-4101573" TargetMode="External"/><Relationship Id="rId13" Type="http://schemas.openxmlformats.org/officeDocument/2006/relationships/hyperlink" Target="https://www.contratos.gov.co/consultas/detalleProceso.do?numConstancia=15-12-4169552" TargetMode="External"/><Relationship Id="rId3" Type="http://schemas.openxmlformats.org/officeDocument/2006/relationships/hyperlink" Target="https://www.contratos.gov.co/consultas/detalleProceso.do?numConstancia=15-9-402651" TargetMode="External"/><Relationship Id="rId7" Type="http://schemas.openxmlformats.org/officeDocument/2006/relationships/hyperlink" Target="https://www.contratos.gov.co/consultas/detalleProceso.do?numConstancia=15-13-4061024" TargetMode="External"/><Relationship Id="rId12" Type="http://schemas.openxmlformats.org/officeDocument/2006/relationships/hyperlink" Target="https://www.contratos.gov.co/consultas/detalleProceso.do?numConstancia=15-12-4161939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www.contratos.gov.co/consultas/detalleProceso.do?numConstancia=15-11-3992615" TargetMode="External"/><Relationship Id="rId16" Type="http://schemas.openxmlformats.org/officeDocument/2006/relationships/hyperlink" Target="https://www.contratos.gov.co/consultas/detalleProceso.do?numConstancia=15-15-4112632" TargetMode="External"/><Relationship Id="rId1" Type="http://schemas.openxmlformats.org/officeDocument/2006/relationships/hyperlink" Target="https://www.contratos.gov.co/consultas/detalleProceso.do?numConstancia=15-11-3938059" TargetMode="External"/><Relationship Id="rId6" Type="http://schemas.openxmlformats.org/officeDocument/2006/relationships/hyperlink" Target="https://www.contratos.gov.co/consultas/detalleProceso.do?numConstancia=15-12-4066927" TargetMode="External"/><Relationship Id="rId11" Type="http://schemas.openxmlformats.org/officeDocument/2006/relationships/hyperlink" Target="https://www.contratos.gov.co/consultas/detalleProceso.do?numConstancia=15-12-4154937" TargetMode="External"/><Relationship Id="rId5" Type="http://schemas.openxmlformats.org/officeDocument/2006/relationships/hyperlink" Target="https://www.contratos.gov.co/consultas/detalleProceso.do?numConstancia=15-9-402808" TargetMode="External"/><Relationship Id="rId15" Type="http://schemas.openxmlformats.org/officeDocument/2006/relationships/hyperlink" Target="https://www.contratos.gov.co/consultas/detalleProceso.do?numConstancia=15-13-4174272" TargetMode="External"/><Relationship Id="rId10" Type="http://schemas.openxmlformats.org/officeDocument/2006/relationships/hyperlink" Target="https://www.contratos.gov.co/consultas/detalleProceso.do?numConstancia=15-12-4149671" TargetMode="External"/><Relationship Id="rId4" Type="http://schemas.openxmlformats.org/officeDocument/2006/relationships/hyperlink" Target="https://www.contratos.gov.co/consultas/detalleProceso.do?numConstancia=15-9-402711" TargetMode="External"/><Relationship Id="rId9" Type="http://schemas.openxmlformats.org/officeDocument/2006/relationships/hyperlink" Target="https://www.contratos.gov.co/consultas/detalleProceso.do?numConstancia=15-13-4111186" TargetMode="External"/><Relationship Id="rId14" Type="http://schemas.openxmlformats.org/officeDocument/2006/relationships/hyperlink" Target="https://www.contratos.gov.co/consultas/detalleProceso.do?numConstancia=15-13-41734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"/>
  <sheetViews>
    <sheetView tabSelected="1" zoomScale="85" zoomScaleNormal="85" zoomScaleSheetLayoutView="85" workbookViewId="0">
      <pane xSplit="1" ySplit="1" topLeftCell="B2" activePane="bottomRight" state="frozen"/>
      <selection activeCell="K887" sqref="K887"/>
      <selection pane="topRight" activeCell="K887" sqref="K887"/>
      <selection pane="bottomLeft" activeCell="K887" sqref="K887"/>
      <selection pane="bottomRight" activeCell="F2" sqref="F2"/>
    </sheetView>
  </sheetViews>
  <sheetFormatPr baseColWidth="10" defaultColWidth="14.42578125" defaultRowHeight="12.75" x14ac:dyDescent="0.25"/>
  <cols>
    <col min="1" max="1" width="16.42578125" style="31" bestFit="1" customWidth="1"/>
    <col min="2" max="2" width="10.7109375" style="22" customWidth="1"/>
    <col min="3" max="3" width="13.85546875" style="17" customWidth="1"/>
    <col min="4" max="4" width="11.7109375" style="15" customWidth="1"/>
    <col min="5" max="5" width="17.28515625" style="2" customWidth="1"/>
    <col min="6" max="6" width="36.42578125" style="32" customWidth="1"/>
    <col min="7" max="8" width="14.28515625" style="1" customWidth="1"/>
    <col min="9" max="9" width="11.7109375" style="34" customWidth="1"/>
    <col min="10" max="10" width="14.85546875" style="2" customWidth="1"/>
    <col min="11" max="11" width="16.140625" style="2" customWidth="1"/>
    <col min="12" max="12" width="15.85546875" style="2" customWidth="1"/>
    <col min="13" max="13" width="13.85546875" style="2" customWidth="1"/>
    <col min="14" max="14" width="37.28515625" style="2" customWidth="1"/>
    <col min="15" max="15" width="15.7109375" style="3" customWidth="1"/>
    <col min="16" max="16" width="12.7109375" style="28" customWidth="1"/>
    <col min="17" max="17" width="11.42578125" style="4" customWidth="1"/>
    <col min="18" max="18" width="11.42578125" style="19" customWidth="1"/>
    <col min="19" max="19" width="10.85546875" style="4" customWidth="1"/>
    <col min="20" max="20" width="14.28515625" style="5" customWidth="1"/>
    <col min="21" max="21" width="14.7109375" style="4" customWidth="1"/>
    <col min="22" max="22" width="14.7109375" style="5" customWidth="1"/>
    <col min="23" max="23" width="17.42578125" style="6" customWidth="1"/>
    <col min="24" max="25" width="15.7109375" style="6" customWidth="1"/>
    <col min="26" max="26" width="17.7109375" style="6" customWidth="1"/>
    <col min="27" max="27" width="12.85546875" style="35" customWidth="1"/>
    <col min="28" max="28" width="13.5703125" style="35" customWidth="1"/>
    <col min="29" max="29" width="39.28515625" style="53" customWidth="1"/>
    <col min="30" max="30" width="19.5703125" style="6" customWidth="1"/>
    <col min="31" max="16384" width="14.42578125" style="27"/>
  </cols>
  <sheetData>
    <row r="1" spans="1:30" s="26" customFormat="1" ht="47.25" customHeight="1" thickBot="1" x14ac:dyDescent="0.3">
      <c r="A1" s="36" t="s">
        <v>83</v>
      </c>
      <c r="B1" s="37" t="s">
        <v>0</v>
      </c>
      <c r="C1" s="38" t="s">
        <v>56</v>
      </c>
      <c r="D1" s="38" t="s">
        <v>1</v>
      </c>
      <c r="E1" s="38" t="s">
        <v>47</v>
      </c>
      <c r="F1" s="38" t="s">
        <v>6</v>
      </c>
      <c r="G1" s="40" t="s">
        <v>111</v>
      </c>
      <c r="H1" s="40" t="s">
        <v>3</v>
      </c>
      <c r="I1" s="37" t="s">
        <v>2</v>
      </c>
      <c r="J1" s="38" t="s">
        <v>4</v>
      </c>
      <c r="K1" s="38" t="s">
        <v>4</v>
      </c>
      <c r="L1" s="38" t="s">
        <v>35</v>
      </c>
      <c r="M1" s="38" t="s">
        <v>39</v>
      </c>
      <c r="N1" s="38" t="s">
        <v>5</v>
      </c>
      <c r="O1" s="38" t="s">
        <v>68</v>
      </c>
      <c r="P1" s="38" t="s">
        <v>25</v>
      </c>
      <c r="Q1" s="40" t="s">
        <v>8</v>
      </c>
      <c r="R1" s="39" t="s">
        <v>63</v>
      </c>
      <c r="S1" s="41" t="s">
        <v>64</v>
      </c>
      <c r="T1" s="42" t="s">
        <v>66</v>
      </c>
      <c r="U1" s="39" t="s">
        <v>67</v>
      </c>
      <c r="V1" s="42" t="s">
        <v>74</v>
      </c>
      <c r="W1" s="42" t="s">
        <v>73</v>
      </c>
      <c r="X1" s="42" t="s">
        <v>51</v>
      </c>
      <c r="Y1" s="42" t="s">
        <v>72</v>
      </c>
      <c r="Z1" s="38" t="s">
        <v>52</v>
      </c>
      <c r="AA1" s="43" t="s">
        <v>20</v>
      </c>
      <c r="AB1" s="44" t="s">
        <v>18</v>
      </c>
      <c r="AC1" s="48" t="s">
        <v>53</v>
      </c>
      <c r="AD1" s="54" t="s">
        <v>54</v>
      </c>
    </row>
    <row r="2" spans="1:30" s="20" customFormat="1" ht="99.95" customHeight="1" x14ac:dyDescent="0.25">
      <c r="A2" s="55" t="s">
        <v>106</v>
      </c>
      <c r="B2" s="18" t="s">
        <v>85</v>
      </c>
      <c r="C2" s="14">
        <v>42172</v>
      </c>
      <c r="D2" s="23" t="s">
        <v>46</v>
      </c>
      <c r="E2" s="12" t="s">
        <v>48</v>
      </c>
      <c r="F2" s="25" t="s">
        <v>108</v>
      </c>
      <c r="G2" s="30" t="s">
        <v>11</v>
      </c>
      <c r="H2" s="8" t="s">
        <v>9</v>
      </c>
      <c r="I2" s="29">
        <v>121</v>
      </c>
      <c r="J2" s="12" t="s">
        <v>15</v>
      </c>
      <c r="K2" s="12" t="s">
        <v>15</v>
      </c>
      <c r="L2" s="12" t="s">
        <v>38</v>
      </c>
      <c r="M2" s="12" t="s">
        <v>109</v>
      </c>
      <c r="N2" s="24" t="s">
        <v>131</v>
      </c>
      <c r="O2" s="13">
        <v>900875276</v>
      </c>
      <c r="P2" s="7" t="s">
        <v>30</v>
      </c>
      <c r="Q2" s="8">
        <v>42229</v>
      </c>
      <c r="R2" s="9" t="s">
        <v>88</v>
      </c>
      <c r="S2" s="8" t="s">
        <v>110</v>
      </c>
      <c r="T2" s="10">
        <v>14915</v>
      </c>
      <c r="U2" s="8">
        <v>42229</v>
      </c>
      <c r="V2" s="10"/>
      <c r="W2" s="10">
        <v>216294921</v>
      </c>
      <c r="X2" s="11"/>
      <c r="Y2" s="16"/>
      <c r="Z2" s="16">
        <f t="shared" ref="Z2:Z6" si="0">+W2+X2</f>
        <v>216294921</v>
      </c>
      <c r="AA2" s="21" t="s">
        <v>100</v>
      </c>
      <c r="AB2" s="8" t="e">
        <v>#VALUE!</v>
      </c>
      <c r="AC2" s="50" t="s">
        <v>104</v>
      </c>
      <c r="AD2" s="56" t="e">
        <f>LOOKUP(AC2,#REF!,#REF!)</f>
        <v>#REF!</v>
      </c>
    </row>
    <row r="3" spans="1:30" s="20" customFormat="1" ht="99.95" customHeight="1" x14ac:dyDescent="0.25">
      <c r="A3" s="55" t="s">
        <v>154</v>
      </c>
      <c r="B3" s="18" t="s">
        <v>101</v>
      </c>
      <c r="C3" s="14">
        <v>42180</v>
      </c>
      <c r="D3" s="23" t="s">
        <v>44</v>
      </c>
      <c r="E3" s="12" t="s">
        <v>49</v>
      </c>
      <c r="F3" s="25" t="s">
        <v>112</v>
      </c>
      <c r="G3" s="30" t="s">
        <v>11</v>
      </c>
      <c r="H3" s="8" t="s">
        <v>9</v>
      </c>
      <c r="I3" s="29">
        <v>127</v>
      </c>
      <c r="J3" s="12" t="s">
        <v>14</v>
      </c>
      <c r="K3" s="12" t="s">
        <v>14</v>
      </c>
      <c r="L3" s="12" t="s">
        <v>33</v>
      </c>
      <c r="M3" s="12" t="s">
        <v>33</v>
      </c>
      <c r="N3" s="24" t="s">
        <v>138</v>
      </c>
      <c r="O3" s="13">
        <v>900471414</v>
      </c>
      <c r="P3" s="7" t="s">
        <v>29</v>
      </c>
      <c r="Q3" s="8">
        <v>42240</v>
      </c>
      <c r="R3" s="9" t="s">
        <v>92</v>
      </c>
      <c r="S3" s="8" t="s">
        <v>61</v>
      </c>
      <c r="T3" s="47">
        <v>154415</v>
      </c>
      <c r="U3" s="8">
        <v>42240</v>
      </c>
      <c r="V3" s="10"/>
      <c r="W3" s="10">
        <v>104819928</v>
      </c>
      <c r="X3" s="11"/>
      <c r="Y3" s="16"/>
      <c r="Z3" s="16">
        <f t="shared" si="0"/>
        <v>104819928</v>
      </c>
      <c r="AA3" s="21" t="s">
        <v>100</v>
      </c>
      <c r="AB3" s="8">
        <v>42353</v>
      </c>
      <c r="AC3" s="49" t="s">
        <v>42</v>
      </c>
      <c r="AD3" s="56" t="e">
        <f>LOOKUP(AC3,#REF!,#REF!)</f>
        <v>#REF!</v>
      </c>
    </row>
    <row r="4" spans="1:30" s="20" customFormat="1" ht="99.95" customHeight="1" x14ac:dyDescent="0.25">
      <c r="A4" s="55"/>
      <c r="B4" s="18" t="s">
        <v>86</v>
      </c>
      <c r="C4" s="14">
        <v>42181</v>
      </c>
      <c r="D4" s="23" t="s">
        <v>46</v>
      </c>
      <c r="E4" s="12" t="s">
        <v>49</v>
      </c>
      <c r="F4" s="25" t="s">
        <v>81</v>
      </c>
      <c r="G4" s="30" t="s">
        <v>11</v>
      </c>
      <c r="H4" s="8" t="s">
        <v>9</v>
      </c>
      <c r="I4" s="29">
        <v>129</v>
      </c>
      <c r="J4" s="12" t="s">
        <v>21</v>
      </c>
      <c r="K4" s="12" t="s">
        <v>13</v>
      </c>
      <c r="L4" s="12" t="s">
        <v>33</v>
      </c>
      <c r="M4" s="12" t="s">
        <v>33</v>
      </c>
      <c r="N4" s="24" t="s">
        <v>139</v>
      </c>
      <c r="O4" s="13">
        <v>830031757</v>
      </c>
      <c r="P4" s="7" t="s">
        <v>29</v>
      </c>
      <c r="Q4" s="8">
        <v>42244</v>
      </c>
      <c r="R4" s="9" t="s">
        <v>82</v>
      </c>
      <c r="S4" s="8" t="s">
        <v>61</v>
      </c>
      <c r="T4" s="10">
        <v>160515</v>
      </c>
      <c r="U4" s="8">
        <v>42247</v>
      </c>
      <c r="V4" s="10"/>
      <c r="W4" s="10">
        <v>581543000</v>
      </c>
      <c r="X4" s="11"/>
      <c r="Y4" s="16"/>
      <c r="Z4" s="16">
        <f t="shared" si="0"/>
        <v>581543000</v>
      </c>
      <c r="AA4" s="21" t="s">
        <v>100</v>
      </c>
      <c r="AB4" s="8">
        <v>42369</v>
      </c>
      <c r="AC4" s="49" t="s">
        <v>23</v>
      </c>
      <c r="AD4" s="56" t="e">
        <f>LOOKUP(AC4,#REF!,#REF!)</f>
        <v>#REF!</v>
      </c>
    </row>
    <row r="5" spans="1:30" s="20" customFormat="1" ht="99.95" customHeight="1" x14ac:dyDescent="0.25">
      <c r="A5" s="55" t="s">
        <v>119</v>
      </c>
      <c r="B5" s="18" t="s">
        <v>102</v>
      </c>
      <c r="C5" s="14">
        <v>42181</v>
      </c>
      <c r="D5" s="23" t="s">
        <v>44</v>
      </c>
      <c r="E5" s="12" t="s">
        <v>49</v>
      </c>
      <c r="F5" s="25" t="s">
        <v>113</v>
      </c>
      <c r="G5" s="30" t="s">
        <v>11</v>
      </c>
      <c r="H5" s="8" t="s">
        <v>9</v>
      </c>
      <c r="I5" s="29">
        <v>123</v>
      </c>
      <c r="J5" s="12" t="s">
        <v>12</v>
      </c>
      <c r="K5" s="12" t="s">
        <v>12</v>
      </c>
      <c r="L5" s="12" t="s">
        <v>33</v>
      </c>
      <c r="M5" s="12" t="s">
        <v>33</v>
      </c>
      <c r="N5" s="24" t="s">
        <v>130</v>
      </c>
      <c r="O5" s="13">
        <v>900443044</v>
      </c>
      <c r="P5" s="7" t="s">
        <v>17</v>
      </c>
      <c r="Q5" s="8">
        <v>42235</v>
      </c>
      <c r="R5" s="9" t="s">
        <v>93</v>
      </c>
      <c r="S5" s="8" t="s">
        <v>61</v>
      </c>
      <c r="T5" s="10">
        <v>152415</v>
      </c>
      <c r="U5" s="8">
        <v>42237</v>
      </c>
      <c r="V5" s="10"/>
      <c r="W5" s="10">
        <v>139399742</v>
      </c>
      <c r="X5" s="11"/>
      <c r="Y5" s="16"/>
      <c r="Z5" s="16">
        <f t="shared" si="0"/>
        <v>139399742</v>
      </c>
      <c r="AA5" s="21">
        <v>42237</v>
      </c>
      <c r="AB5" s="8">
        <v>42267</v>
      </c>
      <c r="AC5" s="49" t="s">
        <v>41</v>
      </c>
      <c r="AD5" s="56" t="e">
        <f>LOOKUP(AC5,#REF!,#REF!)</f>
        <v>#REF!</v>
      </c>
    </row>
    <row r="6" spans="1:30" s="20" customFormat="1" ht="99.95" customHeight="1" x14ac:dyDescent="0.25">
      <c r="A6" s="55" t="s">
        <v>120</v>
      </c>
      <c r="B6" s="18" t="s">
        <v>103</v>
      </c>
      <c r="C6" s="14">
        <v>42185</v>
      </c>
      <c r="D6" s="23" t="s">
        <v>44</v>
      </c>
      <c r="E6" s="12" t="s">
        <v>49</v>
      </c>
      <c r="F6" s="25" t="s">
        <v>114</v>
      </c>
      <c r="G6" s="30" t="s">
        <v>11</v>
      </c>
      <c r="H6" s="8" t="s">
        <v>9</v>
      </c>
      <c r="I6" s="29">
        <v>128</v>
      </c>
      <c r="J6" s="12" t="s">
        <v>12</v>
      </c>
      <c r="K6" s="12" t="s">
        <v>12</v>
      </c>
      <c r="L6" s="12" t="s">
        <v>33</v>
      </c>
      <c r="M6" s="12" t="s">
        <v>33</v>
      </c>
      <c r="N6" s="24" t="s">
        <v>129</v>
      </c>
      <c r="O6" s="13">
        <v>800039398</v>
      </c>
      <c r="P6" s="7" t="s">
        <v>31</v>
      </c>
      <c r="Q6" s="8">
        <v>42243</v>
      </c>
      <c r="R6" s="9" t="s">
        <v>115</v>
      </c>
      <c r="S6" s="8" t="s">
        <v>61</v>
      </c>
      <c r="T6" s="10">
        <v>160115</v>
      </c>
      <c r="U6" s="8">
        <v>42243</v>
      </c>
      <c r="V6" s="10"/>
      <c r="W6" s="10">
        <v>245034281</v>
      </c>
      <c r="X6" s="11"/>
      <c r="Y6" s="16"/>
      <c r="Z6" s="16">
        <f t="shared" si="0"/>
        <v>245034281</v>
      </c>
      <c r="AA6" s="21" t="s">
        <v>100</v>
      </c>
      <c r="AB6" s="8" t="e">
        <v>#VALUE!</v>
      </c>
      <c r="AC6" s="49" t="s">
        <v>99</v>
      </c>
      <c r="AD6" s="56" t="e">
        <f>LOOKUP(AC6,#REF!,#REF!)</f>
        <v>#REF!</v>
      </c>
    </row>
    <row r="7" spans="1:30" ht="99.95" customHeight="1" x14ac:dyDescent="0.25">
      <c r="A7" s="55"/>
      <c r="B7" s="18" t="s">
        <v>116</v>
      </c>
      <c r="C7" s="14">
        <v>42199</v>
      </c>
      <c r="D7" s="23" t="s">
        <v>22</v>
      </c>
      <c r="E7" s="12" t="s">
        <v>48</v>
      </c>
      <c r="F7" s="25" t="s">
        <v>128</v>
      </c>
      <c r="G7" s="30" t="s">
        <v>11</v>
      </c>
      <c r="H7" s="8" t="s">
        <v>9</v>
      </c>
      <c r="I7" s="29">
        <v>55</v>
      </c>
      <c r="J7" s="12" t="s">
        <v>21</v>
      </c>
      <c r="K7" s="12" t="s">
        <v>13</v>
      </c>
      <c r="L7" s="12" t="s">
        <v>37</v>
      </c>
      <c r="M7" s="12" t="s">
        <v>37</v>
      </c>
      <c r="N7" s="24" t="s">
        <v>140</v>
      </c>
      <c r="O7" s="13">
        <v>860532188</v>
      </c>
      <c r="P7" s="7" t="s">
        <v>26</v>
      </c>
      <c r="Q7" s="8">
        <v>42221</v>
      </c>
      <c r="R7" s="9" t="s">
        <v>94</v>
      </c>
      <c r="S7" s="8" t="s">
        <v>62</v>
      </c>
      <c r="T7" s="10">
        <v>14735</v>
      </c>
      <c r="U7" s="8">
        <v>42221</v>
      </c>
      <c r="V7" s="10"/>
      <c r="W7" s="10">
        <v>25991409</v>
      </c>
      <c r="X7" s="11"/>
      <c r="Y7" s="16"/>
      <c r="Z7" s="16">
        <f t="shared" ref="Z7:Z10" si="1">+W7+X7</f>
        <v>25991409</v>
      </c>
      <c r="AA7" s="21" t="s">
        <v>100</v>
      </c>
      <c r="AB7" s="8">
        <v>42369</v>
      </c>
      <c r="AC7" s="49" t="s">
        <v>104</v>
      </c>
      <c r="AD7" s="56" t="e">
        <f>LOOKUP(AC7,#REF!,#REF!)</f>
        <v>#REF!</v>
      </c>
    </row>
    <row r="8" spans="1:30" ht="99.95" customHeight="1" x14ac:dyDescent="0.25">
      <c r="A8" s="55" t="s">
        <v>134</v>
      </c>
      <c r="B8" s="18" t="s">
        <v>121</v>
      </c>
      <c r="C8" s="14">
        <v>42200</v>
      </c>
      <c r="D8" s="23" t="s">
        <v>43</v>
      </c>
      <c r="E8" s="12" t="s">
        <v>71</v>
      </c>
      <c r="F8" s="25" t="s">
        <v>122</v>
      </c>
      <c r="G8" s="30" t="s">
        <v>11</v>
      </c>
      <c r="H8" s="8" t="s">
        <v>9</v>
      </c>
      <c r="I8" s="29">
        <v>122</v>
      </c>
      <c r="J8" s="12" t="s">
        <v>12</v>
      </c>
      <c r="K8" s="12" t="s">
        <v>12</v>
      </c>
      <c r="L8" s="12" t="s">
        <v>123</v>
      </c>
      <c r="M8" s="12" t="s">
        <v>124</v>
      </c>
      <c r="N8" s="24" t="s">
        <v>125</v>
      </c>
      <c r="O8" s="13">
        <v>39524470</v>
      </c>
      <c r="P8" s="7"/>
      <c r="Q8" s="8">
        <v>42230</v>
      </c>
      <c r="R8" s="9" t="s">
        <v>126</v>
      </c>
      <c r="S8" s="8" t="s">
        <v>127</v>
      </c>
      <c r="T8" s="10">
        <v>151415</v>
      </c>
      <c r="U8" s="8">
        <v>42230</v>
      </c>
      <c r="V8" s="10"/>
      <c r="W8" s="10">
        <v>147409106</v>
      </c>
      <c r="X8" s="11"/>
      <c r="Y8" s="16"/>
      <c r="Z8" s="16">
        <f t="shared" si="1"/>
        <v>147409106</v>
      </c>
      <c r="AA8" s="45">
        <v>42230</v>
      </c>
      <c r="AB8" s="46"/>
      <c r="AC8" s="52" t="s">
        <v>84</v>
      </c>
      <c r="AD8" s="56" t="e">
        <f>LOOKUP(AC8,#REF!,#REF!)</f>
        <v>#REF!</v>
      </c>
    </row>
    <row r="9" spans="1:30" ht="99.95" customHeight="1" x14ac:dyDescent="0.25">
      <c r="A9" s="55" t="s">
        <v>135</v>
      </c>
      <c r="B9" s="18" t="s">
        <v>132</v>
      </c>
      <c r="C9" s="14">
        <v>42214</v>
      </c>
      <c r="D9" s="23" t="s">
        <v>43</v>
      </c>
      <c r="E9" s="12" t="s">
        <v>49</v>
      </c>
      <c r="F9" s="25" t="s">
        <v>133</v>
      </c>
      <c r="G9" s="30" t="s">
        <v>11</v>
      </c>
      <c r="H9" s="8" t="s">
        <v>9</v>
      </c>
      <c r="I9" s="29">
        <v>126</v>
      </c>
      <c r="J9" s="12" t="s">
        <v>21</v>
      </c>
      <c r="K9" s="12" t="s">
        <v>13</v>
      </c>
      <c r="L9" s="12" t="s">
        <v>33</v>
      </c>
      <c r="M9" s="12" t="s">
        <v>33</v>
      </c>
      <c r="N9" s="24" t="s">
        <v>79</v>
      </c>
      <c r="O9" s="13">
        <v>860002693</v>
      </c>
      <c r="P9" s="7" t="s">
        <v>27</v>
      </c>
      <c r="Q9" s="8">
        <v>42240</v>
      </c>
      <c r="R9" s="9" t="s">
        <v>96</v>
      </c>
      <c r="S9" s="8" t="s">
        <v>61</v>
      </c>
      <c r="T9" s="10">
        <v>154215</v>
      </c>
      <c r="U9" s="8">
        <v>42240</v>
      </c>
      <c r="V9" s="10"/>
      <c r="W9" s="10">
        <v>846519928</v>
      </c>
      <c r="X9" s="11"/>
      <c r="Y9" s="16"/>
      <c r="Z9" s="16">
        <f t="shared" si="1"/>
        <v>846519928</v>
      </c>
      <c r="AA9" s="21">
        <v>0</v>
      </c>
      <c r="AB9" s="8">
        <v>30</v>
      </c>
      <c r="AC9" s="49" t="s">
        <v>19</v>
      </c>
      <c r="AD9" s="56" t="e">
        <f>LOOKUP(AC9,#REF!,#REF!)</f>
        <v>#REF!</v>
      </c>
    </row>
    <row r="10" spans="1:30" ht="99.95" customHeight="1" x14ac:dyDescent="0.25">
      <c r="A10" s="55"/>
      <c r="B10" s="18" t="s">
        <v>117</v>
      </c>
      <c r="C10" s="14">
        <v>42216</v>
      </c>
      <c r="D10" s="23" t="s">
        <v>22</v>
      </c>
      <c r="E10" s="12" t="s">
        <v>50</v>
      </c>
      <c r="F10" s="25" t="s">
        <v>136</v>
      </c>
      <c r="G10" s="30" t="s">
        <v>11</v>
      </c>
      <c r="H10" s="8" t="s">
        <v>9</v>
      </c>
      <c r="I10" s="29">
        <v>56</v>
      </c>
      <c r="J10" s="12" t="s">
        <v>12</v>
      </c>
      <c r="K10" s="12" t="s">
        <v>12</v>
      </c>
      <c r="L10" s="12" t="s">
        <v>33</v>
      </c>
      <c r="M10" s="12" t="s">
        <v>33</v>
      </c>
      <c r="N10" s="24" t="s">
        <v>141</v>
      </c>
      <c r="O10" s="13">
        <v>900193602</v>
      </c>
      <c r="P10" s="7" t="s">
        <v>28</v>
      </c>
      <c r="Q10" s="8">
        <v>42242</v>
      </c>
      <c r="R10" s="9" t="s">
        <v>95</v>
      </c>
      <c r="S10" s="8" t="s">
        <v>137</v>
      </c>
      <c r="T10" s="10">
        <v>154915</v>
      </c>
      <c r="U10" s="8">
        <v>42242</v>
      </c>
      <c r="V10" s="10"/>
      <c r="W10" s="10">
        <v>24000000</v>
      </c>
      <c r="X10" s="11"/>
      <c r="Y10" s="16"/>
      <c r="Z10" s="16">
        <f t="shared" si="1"/>
        <v>24000000</v>
      </c>
      <c r="AA10" s="21"/>
      <c r="AB10" s="8">
        <v>42353</v>
      </c>
      <c r="AC10" s="49" t="s">
        <v>40</v>
      </c>
      <c r="AD10" s="56" t="e">
        <f>LOOKUP(AC10,#REF!,#REF!)</f>
        <v>#REF!</v>
      </c>
    </row>
    <row r="11" spans="1:30" ht="99.95" customHeight="1" x14ac:dyDescent="0.25">
      <c r="A11" s="55"/>
      <c r="B11" s="18" t="s">
        <v>7</v>
      </c>
      <c r="C11" s="14">
        <v>42216</v>
      </c>
      <c r="D11" s="23" t="s">
        <v>45</v>
      </c>
      <c r="E11" s="12" t="s">
        <v>49</v>
      </c>
      <c r="F11" s="25" t="s">
        <v>155</v>
      </c>
      <c r="G11" s="30"/>
      <c r="H11" s="8"/>
      <c r="I11" s="29"/>
      <c r="J11" s="12" t="s">
        <v>58</v>
      </c>
      <c r="K11" s="12" t="s">
        <v>58</v>
      </c>
      <c r="L11" s="12" t="s">
        <v>33</v>
      </c>
      <c r="M11" s="12" t="s">
        <v>33</v>
      </c>
      <c r="N11" s="24"/>
      <c r="O11" s="13"/>
      <c r="P11" s="7"/>
      <c r="Q11" s="8"/>
      <c r="R11" s="9" t="s">
        <v>97</v>
      </c>
      <c r="S11" s="8" t="s">
        <v>61</v>
      </c>
      <c r="T11" s="10"/>
      <c r="U11" s="8"/>
      <c r="V11" s="10"/>
      <c r="W11" s="10">
        <v>109561753</v>
      </c>
      <c r="X11" s="11"/>
      <c r="Y11" s="16"/>
      <c r="Z11" s="16">
        <f t="shared" ref="Z11:Z17" si="2">+W11+X11</f>
        <v>109561753</v>
      </c>
      <c r="AA11" s="21"/>
      <c r="AB11" s="8">
        <v>42353</v>
      </c>
      <c r="AC11" s="51"/>
      <c r="AD11" s="56" t="e">
        <f>LOOKUP(AC11,#REF!,#REF!)</f>
        <v>#REF!</v>
      </c>
    </row>
    <row r="12" spans="1:30" ht="99.95" customHeight="1" x14ac:dyDescent="0.25">
      <c r="A12" s="55"/>
      <c r="B12" s="18" t="s">
        <v>142</v>
      </c>
      <c r="C12" s="14">
        <v>42230</v>
      </c>
      <c r="D12" s="23" t="s">
        <v>43</v>
      </c>
      <c r="E12" s="12" t="s">
        <v>71</v>
      </c>
      <c r="F12" s="25" t="s">
        <v>147</v>
      </c>
      <c r="G12" s="30" t="s">
        <v>78</v>
      </c>
      <c r="H12" s="8"/>
      <c r="I12" s="29"/>
      <c r="J12" s="12"/>
      <c r="K12" s="12"/>
      <c r="L12" s="12"/>
      <c r="M12" s="12"/>
      <c r="N12" s="33" t="s">
        <v>78</v>
      </c>
      <c r="O12" s="13"/>
      <c r="P12" s="7"/>
      <c r="Q12" s="8">
        <v>42235</v>
      </c>
      <c r="R12" s="9"/>
      <c r="S12" s="8"/>
      <c r="T12" s="10"/>
      <c r="U12" s="8"/>
      <c r="V12" s="10"/>
      <c r="W12" s="10"/>
      <c r="X12" s="11"/>
      <c r="Y12" s="16"/>
      <c r="Z12" s="16">
        <f t="shared" si="2"/>
        <v>0</v>
      </c>
      <c r="AA12" s="21"/>
      <c r="AB12" s="8"/>
      <c r="AC12" s="49" t="s">
        <v>78</v>
      </c>
      <c r="AD12" s="56" t="e">
        <f>LOOKUP(AC12,#REF!,#REF!)</f>
        <v>#REF!</v>
      </c>
    </row>
    <row r="13" spans="1:30" ht="99.95" customHeight="1" x14ac:dyDescent="0.25">
      <c r="A13" s="55"/>
      <c r="B13" s="18" t="s">
        <v>143</v>
      </c>
      <c r="C13" s="14">
        <v>42235</v>
      </c>
      <c r="D13" s="23" t="s">
        <v>43</v>
      </c>
      <c r="E13" s="12" t="s">
        <v>24</v>
      </c>
      <c r="F13" s="25" t="s">
        <v>148</v>
      </c>
      <c r="G13" s="30" t="s">
        <v>11</v>
      </c>
      <c r="H13" s="8" t="s">
        <v>9</v>
      </c>
      <c r="I13" s="29">
        <v>125</v>
      </c>
      <c r="J13" s="12" t="s">
        <v>21</v>
      </c>
      <c r="K13" s="12" t="s">
        <v>55</v>
      </c>
      <c r="L13" s="12" t="s">
        <v>33</v>
      </c>
      <c r="M13" s="12" t="s">
        <v>33</v>
      </c>
      <c r="N13" s="24" t="s">
        <v>75</v>
      </c>
      <c r="O13" s="13">
        <v>77177212</v>
      </c>
      <c r="P13" s="7"/>
      <c r="Q13" s="8"/>
      <c r="R13" s="9"/>
      <c r="S13" s="8"/>
      <c r="T13" s="10">
        <v>154615</v>
      </c>
      <c r="U13" s="8">
        <v>42240</v>
      </c>
      <c r="V13" s="10">
        <v>6750000</v>
      </c>
      <c r="W13" s="10">
        <v>27000000</v>
      </c>
      <c r="X13" s="11"/>
      <c r="Y13" s="16"/>
      <c r="Z13" s="16">
        <f t="shared" si="2"/>
        <v>27000000</v>
      </c>
      <c r="AA13" s="21"/>
      <c r="AB13" s="8">
        <v>42369</v>
      </c>
      <c r="AC13" s="49" t="s">
        <v>32</v>
      </c>
      <c r="AD13" s="56" t="e">
        <f>LOOKUP(AC13,#REF!,#REF!)</f>
        <v>#REF!</v>
      </c>
    </row>
    <row r="14" spans="1:30" ht="99.95" customHeight="1" x14ac:dyDescent="0.25">
      <c r="A14" s="55"/>
      <c r="B14" s="18" t="s">
        <v>144</v>
      </c>
      <c r="C14" s="14">
        <v>42236</v>
      </c>
      <c r="D14" s="23" t="s">
        <v>43</v>
      </c>
      <c r="E14" s="12" t="s">
        <v>57</v>
      </c>
      <c r="F14" s="25" t="s">
        <v>149</v>
      </c>
      <c r="G14" s="30" t="s">
        <v>11</v>
      </c>
      <c r="H14" s="8" t="s">
        <v>9</v>
      </c>
      <c r="I14" s="29">
        <v>124</v>
      </c>
      <c r="J14" s="12" t="s">
        <v>21</v>
      </c>
      <c r="K14" s="12" t="s">
        <v>55</v>
      </c>
      <c r="L14" s="12" t="s">
        <v>33</v>
      </c>
      <c r="M14" s="12" t="s">
        <v>33</v>
      </c>
      <c r="N14" s="24" t="s">
        <v>150</v>
      </c>
      <c r="O14" s="13">
        <v>1020751323</v>
      </c>
      <c r="P14" s="7"/>
      <c r="Q14" s="8">
        <v>42236</v>
      </c>
      <c r="R14" s="9" t="s">
        <v>90</v>
      </c>
      <c r="S14" s="8" t="s">
        <v>59</v>
      </c>
      <c r="T14" s="10">
        <v>153415</v>
      </c>
      <c r="U14" s="8">
        <v>42236</v>
      </c>
      <c r="V14" s="10">
        <v>3000000</v>
      </c>
      <c r="W14" s="10">
        <v>12000000</v>
      </c>
      <c r="X14" s="11"/>
      <c r="Y14" s="16"/>
      <c r="Z14" s="16">
        <f t="shared" si="2"/>
        <v>12000000</v>
      </c>
      <c r="AA14" s="21">
        <v>42240</v>
      </c>
      <c r="AB14" s="8">
        <v>42361</v>
      </c>
      <c r="AC14" s="49" t="s">
        <v>10</v>
      </c>
      <c r="AD14" s="56" t="e">
        <f>LOOKUP(AC14,#REF!,#REF!)</f>
        <v>#REF!</v>
      </c>
    </row>
    <row r="15" spans="1:30" ht="99.95" customHeight="1" x14ac:dyDescent="0.25">
      <c r="A15" s="55"/>
      <c r="B15" s="18" t="s">
        <v>145</v>
      </c>
      <c r="C15" s="14">
        <v>42240</v>
      </c>
      <c r="D15" s="23" t="s">
        <v>43</v>
      </c>
      <c r="E15" s="12" t="s">
        <v>71</v>
      </c>
      <c r="F15" s="25" t="s">
        <v>151</v>
      </c>
      <c r="G15" s="30"/>
      <c r="H15" s="8"/>
      <c r="I15" s="29"/>
      <c r="J15" s="12" t="s">
        <v>12</v>
      </c>
      <c r="K15" s="12" t="s">
        <v>12</v>
      </c>
      <c r="L15" s="12" t="s">
        <v>36</v>
      </c>
      <c r="M15" s="12" t="s">
        <v>87</v>
      </c>
      <c r="N15" s="24" t="s">
        <v>65</v>
      </c>
      <c r="O15" s="13">
        <v>27502146</v>
      </c>
      <c r="P15" s="7"/>
      <c r="Q15" s="8"/>
      <c r="R15" s="9" t="s">
        <v>98</v>
      </c>
      <c r="S15" s="8" t="s">
        <v>110</v>
      </c>
      <c r="T15" s="10"/>
      <c r="U15" s="8"/>
      <c r="V15" s="10"/>
      <c r="W15" s="10">
        <v>345045588</v>
      </c>
      <c r="X15" s="11"/>
      <c r="Y15" s="16"/>
      <c r="Z15" s="16">
        <f t="shared" si="2"/>
        <v>345045588</v>
      </c>
      <c r="AA15" s="21"/>
      <c r="AB15" s="8"/>
      <c r="AC15" s="49" t="s">
        <v>84</v>
      </c>
      <c r="AD15" s="56" t="e">
        <f>LOOKUP(AC15,#REF!,#REF!)</f>
        <v>#REF!</v>
      </c>
    </row>
    <row r="16" spans="1:30" ht="99.95" customHeight="1" x14ac:dyDescent="0.25">
      <c r="A16" s="55"/>
      <c r="B16" s="18" t="s">
        <v>118</v>
      </c>
      <c r="C16" s="14">
        <v>42241</v>
      </c>
      <c r="D16" s="23" t="s">
        <v>22</v>
      </c>
      <c r="E16" s="12" t="s">
        <v>70</v>
      </c>
      <c r="F16" s="25" t="s">
        <v>152</v>
      </c>
      <c r="G16" s="30"/>
      <c r="H16" s="8"/>
      <c r="I16" s="29"/>
      <c r="J16" s="12" t="s">
        <v>21</v>
      </c>
      <c r="K16" s="12" t="s">
        <v>13</v>
      </c>
      <c r="L16" s="12" t="s">
        <v>34</v>
      </c>
      <c r="M16" s="12" t="s">
        <v>80</v>
      </c>
      <c r="N16" s="24"/>
      <c r="O16" s="13"/>
      <c r="P16" s="7"/>
      <c r="Q16" s="8"/>
      <c r="R16" s="9" t="s">
        <v>89</v>
      </c>
      <c r="S16" s="8" t="s">
        <v>62</v>
      </c>
      <c r="T16" s="10"/>
      <c r="U16" s="8"/>
      <c r="V16" s="10"/>
      <c r="W16" s="10"/>
      <c r="X16" s="11"/>
      <c r="Y16" s="16"/>
      <c r="Z16" s="16">
        <f t="shared" si="2"/>
        <v>0</v>
      </c>
      <c r="AA16" s="21"/>
      <c r="AB16" s="8">
        <v>30</v>
      </c>
      <c r="AC16" s="49" t="s">
        <v>16</v>
      </c>
      <c r="AD16" s="56" t="e">
        <f>LOOKUP(AC16,#REF!,#REF!)</f>
        <v>#REF!</v>
      </c>
    </row>
    <row r="17" spans="1:30" ht="99.95" customHeight="1" thickBot="1" x14ac:dyDescent="0.3">
      <c r="A17" s="57"/>
      <c r="B17" s="58" t="s">
        <v>146</v>
      </c>
      <c r="C17" s="59">
        <v>42242</v>
      </c>
      <c r="D17" s="60" t="s">
        <v>22</v>
      </c>
      <c r="E17" s="61" t="s">
        <v>69</v>
      </c>
      <c r="F17" s="62" t="s">
        <v>153</v>
      </c>
      <c r="G17" s="63"/>
      <c r="H17" s="64"/>
      <c r="I17" s="65"/>
      <c r="J17" s="61" t="s">
        <v>12</v>
      </c>
      <c r="K17" s="61" t="s">
        <v>107</v>
      </c>
      <c r="L17" s="61" t="s">
        <v>76</v>
      </c>
      <c r="M17" s="61" t="s">
        <v>77</v>
      </c>
      <c r="N17" s="66"/>
      <c r="O17" s="67"/>
      <c r="P17" s="68"/>
      <c r="Q17" s="64"/>
      <c r="R17" s="69" t="s">
        <v>91</v>
      </c>
      <c r="S17" s="64" t="s">
        <v>60</v>
      </c>
      <c r="T17" s="70"/>
      <c r="U17" s="64"/>
      <c r="V17" s="70"/>
      <c r="W17" s="70"/>
      <c r="X17" s="71"/>
      <c r="Y17" s="72"/>
      <c r="Z17" s="72">
        <f t="shared" si="2"/>
        <v>0</v>
      </c>
      <c r="AA17" s="73"/>
      <c r="AB17" s="64">
        <v>30</v>
      </c>
      <c r="AC17" s="74" t="s">
        <v>105</v>
      </c>
      <c r="AD17" s="75" t="e">
        <f>LOOKUP(AC17,#REF!,#REF!)</f>
        <v>#REF!</v>
      </c>
    </row>
  </sheetData>
  <autoFilter ref="A1:AD17"/>
  <sortState ref="A226:DA231">
    <sortCondition ref="C226:C231"/>
    <sortCondition ref="B226:B231"/>
  </sortState>
  <dataConsolidate/>
  <hyperlinks>
    <hyperlink ref="B2" r:id="rId1"/>
    <hyperlink ref="B4" r:id="rId2"/>
    <hyperlink ref="B3" r:id="rId3"/>
    <hyperlink ref="B5" r:id="rId4"/>
    <hyperlink ref="B6" r:id="rId5"/>
    <hyperlink ref="B8" r:id="rId6"/>
    <hyperlink ref="B7" r:id="rId7"/>
    <hyperlink ref="B9" r:id="rId8"/>
    <hyperlink ref="B10" r:id="rId9"/>
    <hyperlink ref="B12" r:id="rId10"/>
    <hyperlink ref="B13" r:id="rId11"/>
    <hyperlink ref="B14" r:id="rId12"/>
    <hyperlink ref="B15" r:id="rId13"/>
    <hyperlink ref="B16" r:id="rId14"/>
    <hyperlink ref="B17" r:id="rId15"/>
    <hyperlink ref="B11" r:id="rId16"/>
  </hyperlinks>
  <pageMargins left="0.70866141732283472" right="0.70866141732283472" top="0.74803149606299213" bottom="0.78740157480314965" header="0.31496062992125984" footer="0.31496062992125984"/>
  <pageSetup paperSize="14" scale="47" fitToWidth="5" fitToHeight="20" orientation="landscape"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CONTRATOS 2015</vt:lpstr>
      <vt:lpstr>'CONTRATOS 2015'!Área_de_impresión</vt:lpstr>
      <vt:lpstr>'CONTRATOS 2015'!Títulos_a_imprimir</vt:lpstr>
    </vt:vector>
  </TitlesOfParts>
  <Company>UAEMC</Company>
  <LinksUpToDate>false</LinksUpToDate>
  <SharedDoc>false</SharedDoc>
  <HyperlinkBase>www.contratos.gov.co</HyperlinkBase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Bienes y Servicios Adquiridos</dc:title>
  <dc:creator>Maria Yenifer Prada Peña</dc:creator>
  <cp:lastModifiedBy>Luz Miriam Botero Serna</cp:lastModifiedBy>
  <cp:lastPrinted>2014-07-15T17:13:32Z</cp:lastPrinted>
  <dcterms:created xsi:type="dcterms:W3CDTF">2012-08-29T21:02:55Z</dcterms:created>
  <dcterms:modified xsi:type="dcterms:W3CDTF">2015-09-02T21:39:21Z</dcterms:modified>
  <cp:category>Contratos 2014</cp:category>
</cp:coreProperties>
</file>