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hidePivotFieldList="1" defaultThemeVersion="124226"/>
  <bookViews>
    <workbookView xWindow="120" yWindow="4245" windowWidth="19320" windowHeight="5835" tabRatio="615"/>
  </bookViews>
  <sheets>
    <sheet name="PROCESOS-CONTRATOS 4-2016" sheetId="22" r:id="rId1"/>
    <sheet name="ORDENES DE COMPRA" sheetId="33" r:id="rId2"/>
  </sheets>
  <externalReferences>
    <externalReference r:id="rId3"/>
  </externalReferences>
  <definedNames>
    <definedName name="_xlnm._FilterDatabase" localSheetId="0" hidden="1">'PROCESOS-CONTRATOS 4-2016'!$A$1:$EC$46</definedName>
    <definedName name="_xlnm.Print_Area" localSheetId="0">'PROCESOS-CONTRATOS 4-2016'!$B$1:$CS$1</definedName>
    <definedName name="millon">#REF!</definedName>
    <definedName name="_xlnm.Print_Titles" localSheetId="0">'PROCESOS-CONTRATOS 4-2016'!$1:$1</definedName>
  </definedNames>
  <calcPr calcId="144525"/>
</workbook>
</file>

<file path=xl/calcChain.xml><?xml version="1.0" encoding="utf-8"?>
<calcChain xmlns="http://schemas.openxmlformats.org/spreadsheetml/2006/main">
  <c r="AO46" i="22" l="1"/>
  <c r="CW45" i="22"/>
  <c r="CZ45" i="22" s="1"/>
  <c r="CU45" i="22"/>
  <c r="CR45" i="22"/>
  <c r="CQ45" i="22"/>
  <c r="CM45" i="22"/>
  <c r="CX45" i="22" s="1"/>
  <c r="CY45" i="22" s="1"/>
  <c r="BT45" i="22"/>
  <c r="BU45" i="22" s="1"/>
  <c r="AZ45" i="22"/>
  <c r="AW45" i="22"/>
  <c r="AO45" i="22"/>
  <c r="Y45" i="22"/>
  <c r="AW44" i="22"/>
  <c r="AO44" i="22"/>
  <c r="AW43" i="22"/>
  <c r="AO43" i="22"/>
  <c r="AO42" i="22"/>
  <c r="BV45" i="22" l="1"/>
  <c r="CS45" i="22" s="1"/>
  <c r="DD45" i="22" s="1"/>
  <c r="DA45" i="22"/>
  <c r="DC45" i="22" s="1"/>
  <c r="Y41" i="22"/>
  <c r="Y40" i="22"/>
  <c r="Y39" i="22"/>
  <c r="Y38" i="22"/>
  <c r="Y37" i="22"/>
  <c r="Y36" i="22"/>
  <c r="Y35" i="22"/>
  <c r="Y34" i="22"/>
  <c r="Y33" i="22"/>
  <c r="Y32" i="22"/>
  <c r="Y31" i="22"/>
  <c r="Y12" i="22"/>
  <c r="Y11" i="22"/>
  <c r="Y10" i="22"/>
  <c r="BT41" i="22" l="1"/>
  <c r="BU41" i="22" s="1"/>
  <c r="AZ41" i="22"/>
  <c r="AW41" i="22"/>
  <c r="AO41" i="22"/>
  <c r="BT40" i="22"/>
  <c r="BU40" i="22" s="1"/>
  <c r="AZ40" i="22"/>
  <c r="AW40" i="22"/>
  <c r="AO40" i="22"/>
  <c r="BT39" i="22"/>
  <c r="BU39" i="22" s="1"/>
  <c r="AZ39" i="22"/>
  <c r="AW39" i="22"/>
  <c r="AO39" i="22"/>
  <c r="BT38" i="22"/>
  <c r="BU38" i="22" s="1"/>
  <c r="AZ38" i="22"/>
  <c r="AW38" i="22"/>
  <c r="AO38" i="22"/>
  <c r="BT37" i="22"/>
  <c r="BU37" i="22" s="1"/>
  <c r="AZ37" i="22"/>
  <c r="AW37" i="22"/>
  <c r="AO37" i="22"/>
  <c r="BT36" i="22"/>
  <c r="BU36" i="22" s="1"/>
  <c r="AZ36" i="22"/>
  <c r="AW36" i="22"/>
  <c r="AO36" i="22"/>
  <c r="BT35" i="22"/>
  <c r="BU35" i="22" s="1"/>
  <c r="AZ35" i="22"/>
  <c r="AW35" i="22"/>
  <c r="AO35" i="22"/>
  <c r="BT34" i="22"/>
  <c r="BU34" i="22" s="1"/>
  <c r="AZ34" i="22"/>
  <c r="AW34" i="22"/>
  <c r="AO34" i="22"/>
  <c r="BT33" i="22"/>
  <c r="BU33" i="22" s="1"/>
  <c r="AZ33" i="22"/>
  <c r="AW33" i="22"/>
  <c r="AO33" i="22"/>
  <c r="BT32" i="22"/>
  <c r="BU32" i="22" s="1"/>
  <c r="AZ32" i="22"/>
  <c r="AW32" i="22"/>
  <c r="AO32" i="22"/>
  <c r="BV32" i="22" l="1"/>
  <c r="BV34" i="22"/>
  <c r="BV36" i="22"/>
  <c r="BV39" i="22"/>
  <c r="BV33" i="22"/>
  <c r="BV35" i="22"/>
  <c r="BV37" i="22"/>
  <c r="BV40" i="22"/>
  <c r="BV38" i="22"/>
  <c r="BV41" i="22"/>
  <c r="BT31" i="22"/>
  <c r="BU31" i="22" s="1"/>
  <c r="AZ31" i="22"/>
  <c r="AW31" i="22"/>
  <c r="AO31" i="22"/>
  <c r="AW12" i="22"/>
  <c r="AO12" i="22"/>
  <c r="AZ11" i="22"/>
  <c r="AW11" i="22"/>
  <c r="AO11" i="22"/>
  <c r="AW10" i="22"/>
  <c r="AO10" i="22"/>
  <c r="Y9" i="22"/>
  <c r="Y8" i="22"/>
  <c r="AW5" i="22"/>
  <c r="AO5" i="22"/>
  <c r="Y5" i="22"/>
  <c r="BV31" i="22" l="1"/>
  <c r="AW17" i="22"/>
  <c r="AO17" i="22"/>
  <c r="Y17" i="22" l="1"/>
  <c r="AO7" i="22"/>
  <c r="AO3" i="22"/>
  <c r="AO30" i="22"/>
  <c r="AW22" i="22" l="1"/>
  <c r="CW22" i="22"/>
  <c r="CZ22" i="22" s="1"/>
  <c r="CU22" i="22"/>
  <c r="CR22" i="22"/>
  <c r="CQ22" i="22"/>
  <c r="CM22" i="22"/>
  <c r="CX22" i="22" s="1"/>
  <c r="CY22" i="22" s="1"/>
  <c r="BT22" i="22"/>
  <c r="BU22" i="22" s="1"/>
  <c r="AO22" i="22"/>
  <c r="Y22" i="22"/>
  <c r="AW20" i="22"/>
  <c r="AW21" i="22"/>
  <c r="AO21" i="22"/>
  <c r="BV22" i="22" l="1"/>
  <c r="CS22" i="22" s="1"/>
  <c r="DA22" i="22"/>
  <c r="AO20" i="22"/>
  <c r="AO19" i="22"/>
  <c r="AO8" i="22"/>
  <c r="AO6" i="22"/>
  <c r="BT11" i="22" l="1"/>
  <c r="BU11" i="22" s="1"/>
  <c r="BV11" i="22" s="1"/>
  <c r="CW5" i="22"/>
  <c r="CZ5" i="22" s="1"/>
  <c r="CU5" i="22"/>
  <c r="CR5" i="22"/>
  <c r="CQ5" i="22"/>
  <c r="CM5" i="22"/>
  <c r="CX5" i="22" s="1"/>
  <c r="CY5" i="22" s="1"/>
  <c r="BT5" i="22"/>
  <c r="BU5" i="22" s="1"/>
  <c r="BV5" i="22" l="1"/>
  <c r="CS5" i="22" s="1"/>
  <c r="DD5" i="22" s="1"/>
  <c r="DA5" i="22"/>
  <c r="DC5" i="22" s="1"/>
  <c r="BU10" i="22" l="1"/>
  <c r="BV10" i="22" l="1"/>
  <c r="AW13" i="22" l="1"/>
  <c r="AO14" i="22"/>
  <c r="AW14" i="22"/>
  <c r="AO16" i="22"/>
  <c r="AW16" i="22"/>
  <c r="AO18" i="22"/>
  <c r="AW18" i="22"/>
  <c r="CW13" i="22" l="1"/>
  <c r="CZ13" i="22" s="1"/>
  <c r="CU13" i="22"/>
  <c r="CR13" i="22"/>
  <c r="CQ13" i="22"/>
  <c r="CM13" i="22"/>
  <c r="CX13" i="22" s="1"/>
  <c r="CY13" i="22" s="1"/>
  <c r="BT13" i="22"/>
  <c r="BU13" i="22" s="1"/>
  <c r="AZ13" i="22"/>
  <c r="Y13" i="22"/>
  <c r="DA13" i="22" l="1"/>
  <c r="DC13" i="22" s="1"/>
  <c r="BV13" i="22"/>
  <c r="CS13" i="22" s="1"/>
  <c r="DD13" i="22" s="1"/>
  <c r="CW18" i="22"/>
  <c r="CZ18" i="22" s="1"/>
  <c r="CU18" i="22"/>
  <c r="CR18" i="22"/>
  <c r="CQ18" i="22"/>
  <c r="CM18" i="22"/>
  <c r="CX18" i="22" s="1"/>
  <c r="CY18" i="22" s="1"/>
  <c r="BT18" i="22"/>
  <c r="BU18" i="22" s="1"/>
  <c r="AZ18" i="22"/>
  <c r="CW16" i="22"/>
  <c r="CZ16" i="22" s="1"/>
  <c r="CU16" i="22"/>
  <c r="CR16" i="22"/>
  <c r="CQ16" i="22"/>
  <c r="CM16" i="22"/>
  <c r="CX16" i="22" s="1"/>
  <c r="CY16" i="22" s="1"/>
  <c r="BT16" i="22"/>
  <c r="BU16" i="22" s="1"/>
  <c r="AZ16" i="22"/>
  <c r="Y16" i="22"/>
  <c r="BV18" i="22" l="1"/>
  <c r="CS18" i="22" s="1"/>
  <c r="DD18" i="22" s="1"/>
  <c r="BV16" i="22"/>
  <c r="CS16" i="22" s="1"/>
  <c r="DD16" i="22" s="1"/>
  <c r="DA18" i="22"/>
  <c r="DC18" i="22" s="1"/>
  <c r="DA16" i="22"/>
  <c r="DC16" i="22" s="1"/>
  <c r="CW14" i="22" l="1"/>
  <c r="CZ14" i="22" s="1"/>
  <c r="CU14" i="22"/>
  <c r="CR14" i="22"/>
  <c r="CQ14" i="22"/>
  <c r="CM14" i="22"/>
  <c r="CX14" i="22" s="1"/>
  <c r="CY14" i="22" s="1"/>
  <c r="BT14" i="22"/>
  <c r="BU14" i="22" s="1"/>
  <c r="AZ14" i="22"/>
  <c r="Y14" i="22"/>
  <c r="BV14" i="22" l="1"/>
  <c r="CS14" i="22" s="1"/>
  <c r="DD14" i="22" s="1"/>
  <c r="DA14" i="22"/>
  <c r="DC14" i="22" s="1"/>
</calcChain>
</file>

<file path=xl/comments1.xml><?xml version="1.0" encoding="utf-8"?>
<comments xmlns="http://schemas.openxmlformats.org/spreadsheetml/2006/main">
  <authors>
    <author>Carolina Palma Ortiz</author>
  </authors>
  <commentList>
    <comment ref="B1" authorId="0">
      <text>
        <r>
          <rPr>
            <sz val="9"/>
            <color indexed="81"/>
            <rFont val="Tahoma"/>
            <family val="2"/>
          </rPr>
          <t xml:space="preserve">Nombre del profesional que adelante el proceso
</t>
        </r>
      </text>
    </comment>
    <comment ref="C1" authorId="0">
      <text>
        <r>
          <rPr>
            <sz val="9"/>
            <color indexed="81"/>
            <rFont val="Tahoma"/>
            <family val="2"/>
          </rPr>
          <t xml:space="preserve">Creación expediente en ORFEO
</t>
        </r>
      </text>
    </comment>
  </commentList>
</comments>
</file>

<file path=xl/sharedStrings.xml><?xml version="1.0" encoding="utf-8"?>
<sst xmlns="http://schemas.openxmlformats.org/spreadsheetml/2006/main" count="1089" uniqueCount="525">
  <si>
    <t>No PROCESO</t>
  </si>
  <si>
    <t>MODALIDAD</t>
  </si>
  <si>
    <t>No. CONTRATO</t>
  </si>
  <si>
    <t>ESTADO</t>
  </si>
  <si>
    <t>TIPO DE CONTRATO</t>
  </si>
  <si>
    <t>CONTRATISTA</t>
  </si>
  <si>
    <t>OBJETO</t>
  </si>
  <si>
    <t>APROBACION</t>
  </si>
  <si>
    <t xml:space="preserve">VIGENCIA </t>
  </si>
  <si>
    <t>VALOR</t>
  </si>
  <si>
    <t>AMPARO</t>
  </si>
  <si>
    <t>%</t>
  </si>
  <si>
    <t>NOMBRE</t>
  </si>
  <si>
    <t>A CARGO</t>
  </si>
  <si>
    <t>FECHA DE TERMINACION</t>
  </si>
  <si>
    <t>NO REQUIERE</t>
  </si>
  <si>
    <t>DIAS</t>
  </si>
  <si>
    <t>ELVIS LEONARDO SIERRA JIMENEZ</t>
  </si>
  <si>
    <t>FECHA INICIO</t>
  </si>
  <si>
    <t>LUZ MIRIAM BOTERO SERNA</t>
  </si>
  <si>
    <t>TAMARA CABEZA PACHECO</t>
  </si>
  <si>
    <t>DV</t>
  </si>
  <si>
    <t>%EJECUCION</t>
  </si>
  <si>
    <t>LUGAR EJECUCION
DEPARTAMENTO</t>
  </si>
  <si>
    <t>LUGAR EJECUCION
MUNICIPIO</t>
  </si>
  <si>
    <t>CARLOS JULIO PERILLA JIMENO</t>
  </si>
  <si>
    <t>JOSE ALEJANDRO RUIZ TORRES</t>
  </si>
  <si>
    <t>NA</t>
  </si>
  <si>
    <t>PAGOS</t>
  </si>
  <si>
    <t>VALOR TOTAL
DEL CONTRATO</t>
  </si>
  <si>
    <t>TIEMPO</t>
  </si>
  <si>
    <t>OTRO</t>
  </si>
  <si>
    <t>ASEGURADORA</t>
  </si>
  <si>
    <t>VALOR VF</t>
  </si>
  <si>
    <t>TOTAL CONTRATO</t>
  </si>
  <si>
    <t>NOMBRE SUPERVISOR</t>
  </si>
  <si>
    <t>CEDULA SUPERVISOR</t>
  </si>
  <si>
    <t>JUAN MANUEL CAICEDO CARDONA</t>
  </si>
  <si>
    <t>VIGENCIA FUTURA</t>
  </si>
  <si>
    <t>TOTAL ADICIONES</t>
  </si>
  <si>
    <t>FECHA PUBLICACION PROCESO</t>
  </si>
  <si>
    <t>CDP</t>
  </si>
  <si>
    <t>RUBRO</t>
  </si>
  <si>
    <t>extemporaneidad</t>
  </si>
  <si>
    <t>fecha de publicacion CONTRATO</t>
  </si>
  <si>
    <t>FECHA REGISTRO</t>
  </si>
  <si>
    <t>INICIO</t>
  </si>
  <si>
    <t>TERMINACION</t>
  </si>
  <si>
    <t>SIRECI</t>
  </si>
  <si>
    <t>NUMERO RP</t>
  </si>
  <si>
    <t>FECHA RP</t>
  </si>
  <si>
    <t>ADICION REGISTRO</t>
  </si>
  <si>
    <t>PRORROGA FECHA</t>
  </si>
  <si>
    <t>NOMBRE DE CODIGO</t>
  </si>
  <si>
    <t>IDENTIFICACION</t>
  </si>
  <si>
    <t>SALDO A LIBERAR</t>
  </si>
  <si>
    <t>CUENTAS POR PAGAR</t>
  </si>
  <si>
    <t>MIGUEL ANGEL LUNA CASTRO</t>
  </si>
  <si>
    <t>CONSECUTIVO PLAN</t>
  </si>
  <si>
    <t>EXPEDIENTE</t>
  </si>
  <si>
    <t>GRUPO ADMINISTRATIVO</t>
  </si>
  <si>
    <t>OFICINA DE COMUNICACIONES</t>
  </si>
  <si>
    <t>GRUPO DE CONTRATOS</t>
  </si>
  <si>
    <t>SUBDIRECCIÓN DEL TALENTO HUMANO</t>
  </si>
  <si>
    <t>ETAPA</t>
  </si>
  <si>
    <t>ILVIS PATRICIA SERRANO BORNACELLI</t>
  </si>
  <si>
    <t>CODIGO UNSCSP</t>
  </si>
  <si>
    <t>FECHA LIQUIDACION</t>
  </si>
  <si>
    <t>FECHA DE TERMINACION GARANTIA</t>
  </si>
  <si>
    <t>No de dias DEL CONTRATO</t>
  </si>
  <si>
    <t>No de dias HASTA EL TRIMESTRE</t>
  </si>
  <si>
    <t>AVANCE PRESUPUESTAL PROGRAMADO</t>
  </si>
  <si>
    <t>AVANCE FISICO PROGRAMADO</t>
  </si>
  <si>
    <t>AVANCE PRESUPUESTAL REAL</t>
  </si>
  <si>
    <t>TIPO DE CUENTA</t>
  </si>
  <si>
    <t>NUMERO DE CUENTA</t>
  </si>
  <si>
    <t>NOMBRE DE BANCO</t>
  </si>
  <si>
    <t>FORMA DE PAGO</t>
  </si>
  <si>
    <t>VALOR PROCESO</t>
  </si>
  <si>
    <t>BOGOTA D.C.</t>
  </si>
  <si>
    <t>CELEBRADO</t>
  </si>
  <si>
    <t>EJECUCIÓN</t>
  </si>
  <si>
    <t>Fecha de Firma</t>
  </si>
  <si>
    <t>PRESTACIÓN DE SERVCIOS</t>
  </si>
  <si>
    <t>PROFESIONALES</t>
  </si>
  <si>
    <t>BOGOTÁ D.C.</t>
  </si>
  <si>
    <t>A-1-0-2-14</t>
  </si>
  <si>
    <t>AHORROS</t>
  </si>
  <si>
    <t>002</t>
  </si>
  <si>
    <t>CAROLINA</t>
  </si>
  <si>
    <t>DIRECTA</t>
  </si>
  <si>
    <t>AHORRO</t>
  </si>
  <si>
    <t>BANCOLOMBIA S.A.</t>
  </si>
  <si>
    <t>CAUSAL</t>
  </si>
  <si>
    <t>PRESTACIÓN SERVICIOS PROFESIONALES</t>
  </si>
  <si>
    <t>EXCLUSIVIDAD</t>
  </si>
  <si>
    <t>811115
811123</t>
  </si>
  <si>
    <t>Ingeniería de software o hardware
Mantenimiento y soporte de hardware de computador</t>
  </si>
  <si>
    <t>C-223-1002-1</t>
  </si>
  <si>
    <t>CONVOCADO</t>
  </si>
  <si>
    <t>OFICINA DE TECNOLOGÍA</t>
  </si>
  <si>
    <t>A-2-0-4-7-6</t>
  </si>
  <si>
    <t>PRESTACIÓN DE SERVICIO</t>
  </si>
  <si>
    <t>CASA EDITORIAL EL TIEMPO</t>
  </si>
  <si>
    <t>7</t>
  </si>
  <si>
    <t>CORRIENTE</t>
  </si>
  <si>
    <t>0</t>
  </si>
  <si>
    <t>1</t>
  </si>
  <si>
    <t>AMAZONAS</t>
  </si>
  <si>
    <t>LETICIA</t>
  </si>
  <si>
    <t>BOGOTÁ</t>
  </si>
  <si>
    <t>SELECCIÓN ABREVIADA</t>
  </si>
  <si>
    <t>SUBASTA</t>
  </si>
  <si>
    <t>A-2-0-4-5-6</t>
  </si>
  <si>
    <t xml:space="preserve">MA JIMENA </t>
  </si>
  <si>
    <t>CLAUDIA A.</t>
  </si>
  <si>
    <t>ALEJANDRA</t>
  </si>
  <si>
    <t>AREA DE LA  NECESISDAD</t>
  </si>
  <si>
    <t>VALOR CONTRATO 2016</t>
  </si>
  <si>
    <t>C-450-1002-1</t>
  </si>
  <si>
    <t>A-2-0-4-5-2</t>
  </si>
  <si>
    <t>Servicios Editoriales, de Diseño, de Artes Gráficas y Bellas Artes</t>
  </si>
  <si>
    <t>INTERADMINISTRATIVO</t>
  </si>
  <si>
    <t xml:space="preserve">Contratar el mantenimiento preventivo y correctivo con bolsa de repuestos para los componentes de los CCTV  y la extensión de garantía de los switches de esta plataforma, para los aeropuertos internacionales de las ciudades de Bogotá, Medellín, Cali y Barranquilla, de acuerdo con los requerimientos técnicos de la Entidad. </t>
  </si>
  <si>
    <t>811118
811122</t>
  </si>
  <si>
    <t>Servicios de Sistemas y Administración de Componentes de Sistemas</t>
  </si>
  <si>
    <t>10216</t>
  </si>
  <si>
    <t xml:space="preserve">2016623140500030E  </t>
  </si>
  <si>
    <t>NIVEL CENTRAL</t>
  </si>
  <si>
    <t>SUBDIRECCION ADMINSITRATIVA Y FINANCIERA</t>
  </si>
  <si>
    <t>A-2-0-4-5-1</t>
  </si>
  <si>
    <t>4</t>
  </si>
  <si>
    <t>DAVIVIENDA</t>
  </si>
  <si>
    <t xml:space="preserve">PRESTACION DE SERVICIOS </t>
  </si>
  <si>
    <t>SUBDIRECCION DE TALENTO HUMANO</t>
  </si>
  <si>
    <t>MENOR CUANTIA</t>
  </si>
  <si>
    <t>A-2-0-4-4-1</t>
  </si>
  <si>
    <t>BANCO DE BOGOTÁ S.A.</t>
  </si>
  <si>
    <t>SECRETARIA GEENRAL</t>
  </si>
  <si>
    <t>servicios legales</t>
  </si>
  <si>
    <t>20216</t>
  </si>
  <si>
    <t>A-2-0-4-7-5</t>
  </si>
  <si>
    <t>COMPRAVENTA</t>
  </si>
  <si>
    <t>2</t>
  </si>
  <si>
    <t>CUNDINAMARCA</t>
  </si>
  <si>
    <t>BANCOLOMBIA S.A</t>
  </si>
  <si>
    <t>SAN ANDRES</t>
  </si>
  <si>
    <t>9</t>
  </si>
  <si>
    <t>EN EJECUCIÓN</t>
  </si>
  <si>
    <t>3</t>
  </si>
  <si>
    <t>BANCOLOMBIA</t>
  </si>
  <si>
    <t>15101505
15101506</t>
  </si>
  <si>
    <t>Disel
Gasolina Corriente</t>
  </si>
  <si>
    <t>18016</t>
  </si>
  <si>
    <t>SUMINISTRO</t>
  </si>
  <si>
    <t>COMBUSTIBLES</t>
  </si>
  <si>
    <t>REGIONAL ORINOQUIA</t>
  </si>
  <si>
    <t>REGIONAL ORINOQUÍA</t>
  </si>
  <si>
    <t>CFSM ARAUCA</t>
  </si>
  <si>
    <t>Contratar el suministro de combustibles (Gasolina Corriente y ACPM diésel corriente) para el parque automotor y las plantas eléctricas asignados a la Regional Orinoquia de la Unidad Administrativa Especial Migración Colombia, en las Sedes localizadas en la Carrera 21 No.17-73 de la Ciudad de Arauca  y Puesto de Control Migratorio Terrestre José Antonio Páez de Arauca.</t>
  </si>
  <si>
    <t>Arauca - PCMT José Antonio Paez</t>
  </si>
  <si>
    <r>
      <t xml:space="preserve">MIGRACION COLOMBIA </t>
    </r>
    <r>
      <rPr>
        <sz val="10"/>
        <color theme="1"/>
        <rFont val="Arial Narrow"/>
        <family val="2"/>
      </rPr>
      <t xml:space="preserve">pagará al </t>
    </r>
    <r>
      <rPr>
        <b/>
        <sz val="10"/>
        <color theme="1"/>
        <rFont val="Arial Narrow"/>
        <family val="2"/>
      </rPr>
      <t xml:space="preserve">CONTRATISTA </t>
    </r>
    <r>
      <rPr>
        <sz val="10"/>
        <color theme="1"/>
        <rFont val="Arial Narrow"/>
        <family val="2"/>
      </rPr>
      <t>el valor del contrato en desembolsos mensuales  de conformidad con los suministros de combustible efectivamente realizados en el mes anterior.</t>
    </r>
  </si>
  <si>
    <t>A-2-0-4-21-11</t>
  </si>
  <si>
    <t>Bogotá D.C.</t>
  </si>
  <si>
    <t>BANCO DE BOGOTÁ</t>
  </si>
  <si>
    <t>NIVEL NACIONAL</t>
  </si>
  <si>
    <t xml:space="preserve">CONTRATAR UNA EMPRESA ESPECIALIZADA EN LA REALIZACION DE EXAMENES  MEDICOS OCUPACIONALES </t>
  </si>
  <si>
    <t>851216 851222 851218</t>
  </si>
  <si>
    <t xml:space="preserve">Servicios de Evaluación y Valoración individual </t>
  </si>
  <si>
    <t>20416</t>
  </si>
  <si>
    <t>A-2-0-4-21-4</t>
  </si>
  <si>
    <t>ACUERDO MARCO DE PRECIOS</t>
  </si>
  <si>
    <t>SUBDIRECCIÓN ADMINISTRATIV Y FINANCIERA</t>
  </si>
  <si>
    <t>OFICINA DE TECNOLOGIA DE LA INFORMACIÓN</t>
  </si>
  <si>
    <t>8</t>
  </si>
  <si>
    <t>PRESTACIÓN DE SERVICIOS</t>
  </si>
  <si>
    <t>RISDEL -  CAROLINA</t>
  </si>
  <si>
    <t>6</t>
  </si>
  <si>
    <t>20%/10%/20%</t>
  </si>
  <si>
    <t>Contratar la prestación del servicio de mantenimiento general preventivo y correctivo con suministro de repuestos para los equipos de aire acondicionado en los inmuebles a cargo de migración Colombia a nivel nacional.</t>
  </si>
  <si>
    <t>Servicios de Edificación, Construcción de Instalaciones y Mantenimiento</t>
  </si>
  <si>
    <t xml:space="preserve">16416 </t>
  </si>
  <si>
    <t xml:space="preserve">A-2-0-4-5-2 </t>
  </si>
  <si>
    <t xml:space="preserve">  2016623140500066E</t>
  </si>
  <si>
    <t>2016623140300014E</t>
  </si>
  <si>
    <t xml:space="preserve">Adquirir la actualización del licenciamiento del antivirus y renovación del equipo solución Blue Coat con su respectivo licenciamiento, para la infraestructura tecnológica de la Unidad Administrativa Especial Migración Colombia.      </t>
  </si>
  <si>
    <t>Difusión de Tecnologías de Información y Telecomunicaciones
Servicios basados en ingeniería, investigación y tecnología</t>
  </si>
  <si>
    <t>432328
811122</t>
  </si>
  <si>
    <t>21016</t>
  </si>
  <si>
    <t>Prestar los servicios profesionales con autonomía técnica y administrativa, específicamente para apoyar a la secretaría general en la preparación y revisión de la etapa precontractual de los procesos que adelantan las dependencias a su cargo</t>
  </si>
  <si>
    <t>2016623140300009E</t>
  </si>
  <si>
    <t>BOLSA DE PRODUCTOS</t>
  </si>
  <si>
    <t>SERVICIOS DE BIENESTAR SOCIAL</t>
  </si>
  <si>
    <t>ADQUISICION DE LOS UNIFORMES A NIVEL NACIONAL PARA LOS FUNCIONARIOS DE LA UNIDAD ADMINISTRATIVA ESPECIAL MIGRACIÓN COLOMBIA QUE LLEVAN A CABO LABORES MISIONALES, CORRESPONDIENTE A LA VIGENCIA 2016</t>
  </si>
  <si>
    <t>ROPA, MALETAS Y PRODUCTO DE ASEO PERSONAL, ROPA, UNIFORMES</t>
  </si>
  <si>
    <t>17316</t>
  </si>
  <si>
    <t>A-2-0-4-4-2</t>
  </si>
  <si>
    <t>REGIONAL/ DEPENDCIA NIVEL CENTRAL</t>
  </si>
  <si>
    <t>66</t>
  </si>
  <si>
    <t>68</t>
  </si>
  <si>
    <t>Servicios de capacitación vocacional no - científica</t>
  </si>
  <si>
    <t xml:space="preserve">C-510-1002-1 </t>
  </si>
  <si>
    <t>21616</t>
  </si>
  <si>
    <t>014</t>
  </si>
  <si>
    <t>ENVIO DE SOLICITDU DE PROPUESTA</t>
  </si>
  <si>
    <t>2016623140500088E</t>
  </si>
  <si>
    <t>BOGOTÁ D.C</t>
  </si>
  <si>
    <t>CONTRATAR EL SERVICIOS DE MANTENIMIENTO PREVENTIVO Y CORRECTIVO PARA LOS EQUIPOS DE GRAFOLOGÍA ESTÉREO MICROSCOPIOS A NIVEL NACIONAL, CON BOLSA DE REPUESTOS.-</t>
  </si>
  <si>
    <t>46151708 - 46151712 - 46151715 - 81101706 - 81101713 - 72151704</t>
  </si>
  <si>
    <t>Mantenimiento de equipos de laboratorio</t>
  </si>
  <si>
    <t>25616</t>
  </si>
  <si>
    <t xml:space="preserve">: C-223-1002-1 </t>
  </si>
  <si>
    <t>PRESTACION DE SERVICIOS</t>
  </si>
  <si>
    <t>CUMPLIMIENTO/SALARIOS/CALIDAD DEL SERVICIO</t>
  </si>
  <si>
    <t>2016623140500062E</t>
  </si>
  <si>
    <t>Contratar la prestación del servicio de mantenimiento general preventivo y correctivo para las plantas eléctricas a cargo de Migración Colombia a nivel nacional</t>
  </si>
  <si>
    <t>Servicios de edificación, construcción de instalaciones y mantenimiento</t>
  </si>
  <si>
    <t>15516</t>
  </si>
  <si>
    <t>2016623140300011E</t>
  </si>
  <si>
    <t>2016623140500049E</t>
  </si>
  <si>
    <t>56</t>
  </si>
  <si>
    <t>Contratar los servicios profesionales de formación para la realización de actividades del plan anual de formación y capacitación 2016 en temas misionales y transversales</t>
  </si>
  <si>
    <t>Servicios Educativos y de Formación</t>
  </si>
  <si>
    <t>147.600.000.00</t>
  </si>
  <si>
    <t>61</t>
  </si>
  <si>
    <t>Contratar el servicio de mantenimiento preventivo y correctivo con suministro de repuestos para los servidores de telefonía marca AASTRA, de conformidad con las especificaciones técnicas de la Unidad Administrativa Especial Migración Colombia</t>
  </si>
  <si>
    <t>Servicio de Edificación, Construcción de Instalaciones y Mantenimiento</t>
  </si>
  <si>
    <t xml:space="preserve">C-223-1002-1 </t>
  </si>
  <si>
    <t>62</t>
  </si>
  <si>
    <t xml:space="preserve">Contratar servicio de mantenimiento preventivo y correctivo con suministro de repuestos para los servidores de telefonía marca ALCATEL, de conformidad con las especificaciones técnicas de la Unidad Administrativa Especial Migración Colombia. </t>
  </si>
  <si>
    <t>EVALUACION DE PROPUESTA</t>
  </si>
  <si>
    <t>2016623140500085E</t>
  </si>
  <si>
    <t>65</t>
  </si>
  <si>
    <t>Contratar la suscripción a los periódicos El Tiempo y Portafolio, con destino a diferentes dependencias de la Unidad Administrativa Especial Migración Colombia.</t>
  </si>
  <si>
    <t xml:space="preserve">A-2-0-4-7-5 </t>
  </si>
  <si>
    <t>2016/22/02</t>
  </si>
  <si>
    <t>Contratar por un (1) año, la suscripción de la REVISTA CONSTRUDATA (4 ediciones al año + 3 meses de la guía LEC de la construcción), con destino al Grupo Administrativo de Migración Colombia.</t>
  </si>
  <si>
    <t>Servicios editoriales de diseño, de artes graficas y bellas artes</t>
  </si>
  <si>
    <t>16716</t>
  </si>
  <si>
    <t xml:space="preserve"> CONVOCADO</t>
  </si>
  <si>
    <t xml:space="preserve">TECNOLOGIA DE LA INFORMACION </t>
  </si>
  <si>
    <t>Contratar el servicio de mantenimiento preventivo y correctivo con bolsa de repuestos para la MULTIFUNCIONAL KONICA MINOLTA, de conformidad con las especificaciones técnicas señaladas por la Unidad Administrativa Especial Migración Colombia.</t>
  </si>
  <si>
    <t>2016623140500021E</t>
  </si>
  <si>
    <t>Difusion de tecnologías de información y telecomunicaciones</t>
  </si>
  <si>
    <t>15016</t>
  </si>
  <si>
    <t xml:space="preserve">EJECUCION </t>
  </si>
  <si>
    <t>JAAM S.A.</t>
  </si>
  <si>
    <t xml:space="preserve">Una vez perfeccionado el contrato y cumplidos los requisitos para su ejecución, la Entidad pagará al contratista el valor del contrato en dos (2) pagos así:
1. Un primer pago con corte al 31 de julio de 2016, equivalente al valor ejecutado de la bolsa de repuestos y el 50% de los servicios de mantenimiento preventivo y correctivo.
2. Un segundo y último pago con corte al 31 de diciembre de 2016 equivalente al valor ejecutado de la bolsa de repuestos y el 50% restante de los servicios de mantenimiento preventivo y correctivo. 
</t>
  </si>
  <si>
    <t xml:space="preserve">Servicios de Gestión, profesionales de empresa y Administrativos </t>
  </si>
  <si>
    <t>C-510-1002-1</t>
  </si>
  <si>
    <t>Contratar el mantenimiento preventivo y correctivo a todo costo de un (01) pozo artesiano subterráneo y sistema de succión, almacenamiento y distribución de agua de uso doméstico, al igual que el  mantenimiento preventivo y correctivo de la electrobomba  con suministro de repuestos y accesorios necesarios  para el correcto funcionamiento del sistema de extracción y distribución de agua en la sede de la Regional Amazonas, perteneciente a la Unidad Administrativa Especial Migración Colombia.</t>
  </si>
  <si>
    <t>18716</t>
  </si>
  <si>
    <t>REGIONAL SAN ANDRES</t>
  </si>
  <si>
    <t>21416</t>
  </si>
  <si>
    <t>2016623140700017E</t>
  </si>
  <si>
    <t>DERECHOS DE AUTOR</t>
  </si>
  <si>
    <t>2016623140500089E</t>
  </si>
  <si>
    <t>Contratar los servicios de mantenimiento preventivo y correctivo con bolsa de repuestos, para los equipos de Grafología (video comparadores) de la Unidad Administrativa Especial Migración Colombia a Nivel Nacional</t>
  </si>
  <si>
    <t>Equipo Forense y Accesorios y Suministros</t>
  </si>
  <si>
    <t>25416</t>
  </si>
  <si>
    <t>ELABORACIÓN CONTRATO</t>
  </si>
  <si>
    <t>MANTENIMIENTO EQUIPOS</t>
  </si>
  <si>
    <t>SANITAS SAS</t>
  </si>
  <si>
    <t>CUMPLIMIENTO; SALARIOS; CALIDAD SERVICIO;</t>
  </si>
  <si>
    <t>20%; 10%; 20%;</t>
  </si>
  <si>
    <t>GUSTAVO SOLANO</t>
  </si>
  <si>
    <t>La Unidad Administrativa Especial Migración Colombia pagará al contratista el valor del contrato en tres (3) pagos así:
• Un primer pago con corte al 30 de junio de 2016, equivalente al 40% del valor del ítem uno (1) del presente contrato, una vez realizado el primer mantenimiento preventivo a la totalidad de los equipos objeto de este contrato y los mantenimientos correctivos a que haya habido lugar.
• Un segundo pago con corte al 30 de septiembre de 2016, equivalente al 30% del valor del ítem uno (1) del presente contrato, una vez realizado los mantenimientos correctivos a que haya habido lugar.
• Un tercero y último pago con corte al 31 de diciembre de 2016, equivalente al 30% del valor del ítem uno (1) del presente contrato, una vez realizado el segundo mantenimiento preventivo a la totalidad de los equipos objeto de este contrato y los mantenimientos correctivos a que haya habido lugar. En cuanto al monto para la bolsa de repuestos (ítem 2) MIGRACIÓN COLOMBIA, pagará al CONTRATISTA el valor de cada repuesto que el contratista utilice para la reparación de los video comparadores (equipos de grafología), el costo de cada repuesto se descontará del valor destinado para la bolsa de repuestos y deberá ser facturado por el contratista y avalado por el supervisor del contrato, al final del mismo.</t>
  </si>
  <si>
    <t>2016623140700012E</t>
  </si>
  <si>
    <t>5</t>
  </si>
  <si>
    <t>69</t>
  </si>
  <si>
    <t>2016623140500094E</t>
  </si>
  <si>
    <t>ORLANDO TOCANCIPA</t>
  </si>
  <si>
    <t>2016623140500082E</t>
  </si>
  <si>
    <t>2016623140500083E</t>
  </si>
  <si>
    <t>MANTENIMIENTO</t>
  </si>
  <si>
    <t>PROCESO DE NEGOCACION CON LA BOLSA</t>
  </si>
  <si>
    <t>COMISION</t>
  </si>
  <si>
    <t>COMISIÓN ANTE LA BOLSA DE PRODUCTOS DE COLOMBIA</t>
  </si>
  <si>
    <t>COOPERATIVA BURSATIL LIMITADA</t>
  </si>
  <si>
    <t>830098369-4</t>
  </si>
  <si>
    <t>GRUPO DE CORRESPONDENCIA</t>
  </si>
  <si>
    <t>Contratar la prestación del servicio de administración, custodia y organización de archivos, así como la actualización del aplicativo PLATINUM.</t>
  </si>
  <si>
    <t>Almacenaje de archivos de carpetas</t>
  </si>
  <si>
    <t>26116</t>
  </si>
  <si>
    <t>INTERADMINISTATIVO - PRESTACIÓN DE SERVICIOS</t>
  </si>
  <si>
    <t>ADMINISTRACIÓN, CUATODIA Y ORGANIZACIÓN</t>
  </si>
  <si>
    <t>SERVICIOS POSTALAES NACIOALES S.A. 4-72</t>
  </si>
  <si>
    <t>Prestar servicios profesionales y de apoyo a la gestión en el grupo de contratos perteneciente a la subdirección administrativa y financiera de migración Colombia, de acuerdo con las condiciones señaladas en las condiciones y especificaciones técnicas descritas en los Estudios Previos y la Propuesta presentada por EL CONTRATISTA.</t>
  </si>
  <si>
    <t>Serviios de apoyo gerencial</t>
  </si>
  <si>
    <t>31316</t>
  </si>
  <si>
    <t>CELBRADO</t>
  </si>
  <si>
    <t>SEBASTIAN EIRIKSSON NIETO</t>
  </si>
  <si>
    <t>Ahorro</t>
  </si>
  <si>
    <t>31416</t>
  </si>
  <si>
    <t>MARIA CAMILA ZAMORA RUIZ</t>
  </si>
  <si>
    <t>BANCO CAJA SOCIAL</t>
  </si>
  <si>
    <t>Contratar la suscripción al periódico El Espectador, con destino a la Oficina de Comunicaciones de la Unidad Administrativa Especial Migración Colombia.-</t>
  </si>
  <si>
    <t>Servicios de noticias y publicidad</t>
  </si>
  <si>
    <t>31116</t>
  </si>
  <si>
    <t>EN EVALUACIÓN</t>
  </si>
  <si>
    <t>SUSCRIPCIÓN PERIODICO</t>
  </si>
  <si>
    <t>COMUNICAN S.A.</t>
  </si>
  <si>
    <t>Implementar certificados de firma digital de conformidad con las especificaciones de la Unidad Administrativa Especial Migración Colombia.</t>
  </si>
  <si>
    <t>OFICINA DE CORRESPONDENCIA</t>
  </si>
  <si>
    <t>Software de Seguridad y protección</t>
  </si>
  <si>
    <t>26316</t>
  </si>
  <si>
    <t>LICENCIA</t>
  </si>
  <si>
    <t>CERTICÁMARA S.A.</t>
  </si>
  <si>
    <t>Contratar la realización de un Diplomado en Biometría para los funcionarios de Migración Colombia, de conformidad con las condiciones y especificaciones establecidas en los estudios previos y en la propuesta del contratista.</t>
  </si>
  <si>
    <t>Contratar un Diplomado en Practica Forense en Proceso Sancionatorio para los funcionarios de Migración Colombia, de conformidad a los estudios previos y ficha técnica.</t>
  </si>
  <si>
    <t>CONTRATAR LOS SERVICIOS PROFESIONALES DE FORMACION PARA LA REALIZACION DE DOS SEMINARIOS SOBRE NEGOCIACION COLECTIVA PARA EMPLEADOS PUBLICOS DIRIGIDA A LOS FUNCIONARIOS DE MIGRACION COLOMBIA, DE CONFORMIDAD A LAS ESPECIFICACIONES TECNICAS DE LOS PRESENTES ESTUDIOS PREVIOS</t>
  </si>
  <si>
    <t>Contratar la prestación de servicios para la impresión de las Cédulas de Extranjería, incluyendo los insumos, elaboración de la tarjeta, personalización y entrega del documento final a la Unidad Administrativa Especial Migración Colombia, en su sede del nivel central.</t>
  </si>
  <si>
    <t xml:space="preserve">Adquirir la extensión de garantía para los servidores marca DELL, con su debido soporte, que hacen parte de la plataforma tecnológica de la Unidad Administrativa Especial Migración Colombia. </t>
  </si>
  <si>
    <t>Adquirir la extensión de garantía con soporte y mantenimiento para los equipos que conforman la solución de Migración Automática de la Unidad Administrativa Especial Migración Colombia, en los aeropuertos El Dorado de Bogotá, Alfonso Bonilla Aragón de Palmira y Jose María Córdova de Medellín.</t>
  </si>
  <si>
    <t>El CONTRATISTA, en virtud de sus condiciones académicas, se obliga para con MIGRACION COLOMBIA, a prestar los servicios profesionales, con autonomía técnica y administrativa, consistentes para la implementación del sistema integrado de gestión de calidad en materia de gestión ambiental.</t>
  </si>
  <si>
    <t>74</t>
  </si>
  <si>
    <t>MANTENIMIENTO SERVIDORES</t>
  </si>
  <si>
    <t>BOGOTÁ D.C., CARTAGENA EJE CAFETERO, CALI</t>
  </si>
  <si>
    <t>DAXA COLOMBIA SA</t>
  </si>
  <si>
    <t>31216</t>
  </si>
  <si>
    <t>SOLICITUD OFERTA</t>
  </si>
  <si>
    <t>EXTENSIÓN DE GARANTÍA</t>
  </si>
  <si>
    <t>DELL COLOMBIA INC</t>
  </si>
  <si>
    <t>811118
301715</t>
  </si>
  <si>
    <t>Serviciod de sistemas y administración de computadores
Puertas</t>
  </si>
  <si>
    <t>31016</t>
  </si>
  <si>
    <t>INFORMÁTICA EL CORTE INGLES SA SUCURSAL COLOMBIA</t>
  </si>
  <si>
    <t>OFICINA DE PLANEACIÓN</t>
  </si>
  <si>
    <t>Servicio de Oficina</t>
  </si>
  <si>
    <t>32116</t>
  </si>
  <si>
    <t>C-520-1002-1</t>
  </si>
  <si>
    <t>LUIS FERNEY GARZÓN ATARA</t>
  </si>
  <si>
    <t>DANIELA</t>
  </si>
  <si>
    <t>COORDINACIÓN DE CAPACITACIÓN</t>
  </si>
  <si>
    <t>UNIVERSIDAD DEL ROSARIO</t>
  </si>
  <si>
    <t>MARIA CAMILA</t>
  </si>
  <si>
    <t>33116</t>
  </si>
  <si>
    <t>UNIVERSIDAD MANUELA BELTRAN</t>
  </si>
  <si>
    <t>32916</t>
  </si>
  <si>
    <t>UNIVERSIDAD SERGIO ARBOLEDA</t>
  </si>
  <si>
    <t>SEBASTIAN</t>
  </si>
  <si>
    <t>SUBDIRECCIÓN DE EXTRANJERIA</t>
  </si>
  <si>
    <t>Documentos de Identificación</t>
  </si>
  <si>
    <t>2016</t>
  </si>
  <si>
    <t>IMPRESIÓN DE DOCUMENTOS</t>
  </si>
  <si>
    <t>IMPRENTA NACIONAL DE COLOMBIA</t>
  </si>
  <si>
    <t>EXT GARANTÍA ANTIVIRUS</t>
  </si>
  <si>
    <t>NEMESIS SA</t>
  </si>
  <si>
    <t>VALOR HONORARIOS MENSIAL</t>
  </si>
  <si>
    <t>LEONARDO SIERRA JIMENEZ</t>
  </si>
  <si>
    <t>72</t>
  </si>
  <si>
    <t>PRESTACIÓN DE SERVICIO SALUD</t>
  </si>
  <si>
    <t>EMPRESA MEDICAL PROTECTION LTDA. SALUD OCUPACIONAL</t>
  </si>
  <si>
    <t>71</t>
  </si>
  <si>
    <t>PATRICIA IDARRAGA</t>
  </si>
  <si>
    <t>MAICROTEL SAS</t>
  </si>
  <si>
    <t>721515
721543</t>
  </si>
  <si>
    <t>2016623140500081E</t>
  </si>
  <si>
    <t>MANTENIMIENTO PLANTAS</t>
  </si>
  <si>
    <t>ABCONTROL INGENIERIA SAS</t>
  </si>
  <si>
    <t>60</t>
  </si>
  <si>
    <t>MANTENIMIENTO CCTV AEROPUERTOS</t>
  </si>
  <si>
    <t>BOGOTÁ D.C., CALI, MEDELLÍN Y BARRANQUILLA</t>
  </si>
  <si>
    <t>VOXCOM TELECOMUNICACIONES LTDA</t>
  </si>
  <si>
    <t>64</t>
  </si>
  <si>
    <t>MANTENIMIENTO AIRES ACONDICIONADOS</t>
  </si>
  <si>
    <t>GESTIÓN INTEGRAL CONSULTORES SAS</t>
  </si>
  <si>
    <t>LEGIS INFORMACION PROFESIONAL S.A.</t>
  </si>
  <si>
    <t>POR SUSCRIPCIÓN</t>
  </si>
  <si>
    <t>32; 32 y 44 MESES</t>
  </si>
  <si>
    <t>CHUBB DE COLOMBIA COMPAÑÍA DE SEGUROS SAS</t>
  </si>
  <si>
    <t xml:space="preserve">JUAN DE JESÚS VILLAMIZAR </t>
  </si>
  <si>
    <t>PROFESIOALES</t>
  </si>
  <si>
    <t>MANTENIMIENTO DE EQUIPOS DE GRAFOLOGIA</t>
  </si>
  <si>
    <t>SANITAS S.A</t>
  </si>
  <si>
    <t>La Unidad Administrativa Especial Migración Colombia pagará al contratista el valor del contrato en tres (3) desembolsos así: • Un primer pago con corte al 31 de julio de 2016, correspondiente al 50% del valor de los mantenimientos, una vez realizado el primer mantenimiento preventivo a la totalidad de los equipos objeto del contrato y correctivos a que haya habido lugar. 
• Un segundo pago con corte al 31 de octubre de 2016, correspondiente al 25% del valor de los mantenimientos, una vez realizado los mantenimientos correctivos a que haya habido lugar. • Un tercero y último pago con corte al 31 de diciembre de 2016, equivalente al 25% restante del valor de los mantenimientos, una vez realizado el segundo mantenimiento preventivo a la totalidad de los equipos objeto de este contrato y los mantenimientos correctivos a que haya habido lugar. En cuanto al monto para la bolsa de repuestos se pagará al CONTRATISTA el valor de cada repuesto que el contratista utilice para la reparación de los equipos de grafología, el costo de cada repuesto se descontará del valor destinado para la bolsa de repuestos y deberá ser facturado por el contratista y avalado por el supervisor del contrato, al final del mismo.</t>
  </si>
  <si>
    <t>LUIS DOMINGUEZ CANTOR / ESTACIÓN TODO SERVICIOS</t>
  </si>
  <si>
    <t>LUDICAS</t>
  </si>
  <si>
    <t>DAIRO CUENTA CASANOVA</t>
  </si>
  <si>
    <t xml:space="preserve">Contratar el servicio de mantenimiento preventivo y correctivo con suministro de repuestos originales u homologados, incluido el servicio de lavado y despinche para los vehículos multimarcas que conforman el parque automotor de la Unidad Administrativa Especial Migración Colombia, asignado a la Regional Nariño en sus sedes Pasto, Rumichaca (Ipiales), Tumaco, Chiles, San Miguel y Leguizamo (Putumayo), así como los vehículos marca: NISSAN, SUZUKI y TOYOTA que por su modelo o ubicación, quedaron excluidos de los contratos monomarca.  </t>
  </si>
  <si>
    <t>Contratar las obras de mantenimiento locativo de la sede Regional Andina, ubicada en la calle 100 # 11 B 27 en la ciudad de Bogotá</t>
  </si>
  <si>
    <t>Contratar el servicio de mantenimiento preventivo y correctivo con suministro de repuestos originales u homologados, incluido servicio de lavado y despinche, para los vehículos multimarcas que conforman el parque automotor de la Unidad Administrativa Especial Migración Colombia, asignados a la Regional Caribe en las ciudades de Barranquilla, Montería, Santa Marta, Cartagena  y Sincelejo, así como los vehículos marca: NISSAN, SUZUKI y TOYOTA que por su modelo o  ubicación, quedaron excluidos de los contratos monomarca.</t>
  </si>
  <si>
    <t>Adquisición y renovación certificados digitales de conformidad con las especificaciones de la Unidad Administrativa Especial Migración Colombia.</t>
  </si>
  <si>
    <t>Contratar la prestación de servicios de actividades culturales, lúdicas deportivas y recreativas en la Regional  AMAZONAS</t>
  </si>
  <si>
    <t>Contratar el servicio  mantenimiento preventivo y correctivo de las Motobombas de presión y eyector  con suministro de repuestos y accesorios necesarios así como el mantenimiento de tanques para el almacenamiento de agua potable y sumideros de aguas residuales o pluviales  para el correcto funcionamiento del CFSM de Bucaramanga, pertenecientes a la regional Oriente de la Unidad Administrativa Especial Migración Colombia.</t>
  </si>
  <si>
    <t>Contratar las obras de mantenimiento locativo del CFSM de Bucaramanga de la Regional Oriente, ubicado en la carrera 11 No. 41-13.</t>
  </si>
  <si>
    <t>Contratar la prestación de servicios de actividades culturales, lúdicas deportivas y recreativas en la Regional Guajira.</t>
  </si>
  <si>
    <t>Contratar el mantenimiento locativo de las oficinas y salas de Migración e Inmigración en las instalaciones del aeropuerto El Edén ubicado en el kilómetro 11 vía La Tebaida ¿ Quindío.</t>
  </si>
  <si>
    <t>Servicio de apoyo para la construcción</t>
  </si>
  <si>
    <t>24916</t>
  </si>
  <si>
    <t>A-2-4-4-5-1</t>
  </si>
  <si>
    <t>OBRA - MANTENIMIENTO</t>
  </si>
  <si>
    <t>AEROPUESTO INTERNACIONAL EL EDEN</t>
  </si>
  <si>
    <t>LA TEBAIDA</t>
  </si>
  <si>
    <t>MASE INGENIEROS CONSTRUCTORES ASOCIADOS SAS</t>
  </si>
  <si>
    <t>401510
401515</t>
  </si>
  <si>
    <t>Bombas de agua
Bombas para pozos</t>
  </si>
  <si>
    <t>MANTENIMIENTO BOMBAS - POZOS</t>
  </si>
  <si>
    <t>UNION TEMPORAL MALU</t>
  </si>
  <si>
    <t>801416
901416</t>
  </si>
  <si>
    <t>Gestión de eventos
Eventos deportivos aficionados</t>
  </si>
  <si>
    <t>21216</t>
  </si>
  <si>
    <t>A-2-0-4-21</t>
  </si>
  <si>
    <t>RIOACHA, MAICAO, VALLEDUPAR</t>
  </si>
  <si>
    <t>CAJA DE COMPENSACIÓN FAMILIAR DE LA GUAJIRA</t>
  </si>
  <si>
    <t>721514
721519
721519</t>
  </si>
  <si>
    <t>Servicios de contrucción de recubrimiento de muros
Servicio de albañilería y mamposteria
Servicio pañetado y drywal</t>
  </si>
  <si>
    <t>28716</t>
  </si>
  <si>
    <t>MANTENIMIENTO - OBRAS</t>
  </si>
  <si>
    <t>BUCARAMANGA</t>
  </si>
  <si>
    <t>EMPRENDER SOLUCIONES LTDA.</t>
  </si>
  <si>
    <t>72154056
72101510</t>
  </si>
  <si>
    <t>Servicio de mantenimiento o reparación de tanques
Mantenimiento del sistema de plomeria</t>
  </si>
  <si>
    <t>24816</t>
  </si>
  <si>
    <t>A-2-0-4-5</t>
  </si>
  <si>
    <t>INFORME EVALUACIÓN</t>
  </si>
  <si>
    <t>Parques de diversiones</t>
  </si>
  <si>
    <t>21316</t>
  </si>
  <si>
    <t>A-2-0-4-1</t>
  </si>
  <si>
    <t>MARIA JIMENA</t>
  </si>
  <si>
    <t>30016</t>
  </si>
  <si>
    <t>C-22-1002-1</t>
  </si>
  <si>
    <t>CERTIFICADOS JUDICIALES</t>
  </si>
  <si>
    <t>Servicios de mantenimiento y reparación de vehículos</t>
  </si>
  <si>
    <t>29216</t>
  </si>
  <si>
    <t>MANTENIMIEINTO VEHÍCULO</t>
  </si>
  <si>
    <t>CIUDADADES REGIONAL CARIBE</t>
  </si>
  <si>
    <t>Servicio de mantenimiento y reparación de vehículos</t>
  </si>
  <si>
    <t>29416</t>
  </si>
  <si>
    <t>Servicio de recubrimiento, impermeabilización, protección contra clima y fuego</t>
  </si>
  <si>
    <t>25216</t>
  </si>
  <si>
    <t>CIERRE</t>
  </si>
  <si>
    <t>MANTENIMIENTO LOCATIVO</t>
  </si>
  <si>
    <t>MEDELLÍN, TURBO, QUIBDO</t>
  </si>
  <si>
    <t>29316</t>
  </si>
  <si>
    <t>ESTUDIOS PREVIOS</t>
  </si>
  <si>
    <t>PASTO, TUMACO, IPIALES, SAN MIGUEL, PTO LEGUIZAMO</t>
  </si>
  <si>
    <t>Contratar la prestación de servicios de actividades culturales, lúdicas deportivas y recreativas en la Regional  San Andrés.</t>
  </si>
  <si>
    <t>25716</t>
  </si>
  <si>
    <t>MÍNIMA CUANTÍA</t>
  </si>
  <si>
    <t>2016623140500118E</t>
  </si>
  <si>
    <t>TECNOLOGIAS DE LA INFORMACION</t>
  </si>
  <si>
    <t>Contratar el servicio de soporte y mantenimiento de los switches de comunicaciones, de acuerdo con el cuadro de cantidades y de conformidad con las especificaciones técnicas de la Unidad Administrativa Especial Migración Colombia.-</t>
  </si>
  <si>
    <t>PUBLICACIÓN  PLIEGOS DEFINITIVOS</t>
  </si>
  <si>
    <t>29916</t>
  </si>
  <si>
    <t>811118
432226
721033</t>
  </si>
  <si>
    <t>Servicios de sistemas y administración de componentes de sistemas
Equipo de servicio de red
Servicios de mantenimiento y reparación de infraestructura</t>
  </si>
  <si>
    <t>CUMPLIMIENTO; SALARIOS; CALIDAD SERVICIO</t>
  </si>
  <si>
    <t>Contratar el suministro de llantas a nivel nacional para el parque automotor de MIGRACIÓN COLOMBIA.</t>
  </si>
  <si>
    <t>SUBDIRECCION ADMINISTRATIVA Y FINANCIERA</t>
  </si>
  <si>
    <t>Neumáticos y cámaras de neumáticos</t>
  </si>
  <si>
    <t>PUBLICACIÓN  PROYECTO DE PLIEGOS</t>
  </si>
  <si>
    <t>LLANTAS</t>
  </si>
  <si>
    <t>CUMPLIMIENTO; SALARIOS; CALIDAD Y CORRECTO FUNCIONAMIENTO DE LOS BIENES</t>
  </si>
  <si>
    <t>Adquirir y actualizar licenciamiento de los productos para la realización de Backup, con su respectivo soporte, de acuerdo con los requerimientos técnicos de la Unidad Administrativa Especial Migración Colombia.</t>
  </si>
  <si>
    <t>432122
432332</t>
  </si>
  <si>
    <t>Sistema de manejo de almacenamiento de datos de computador
Software de seguridad y protección</t>
  </si>
  <si>
    <t>28416</t>
  </si>
  <si>
    <t>A-2-0-4-4-6</t>
  </si>
  <si>
    <t>LICENCIAMIENTO</t>
  </si>
  <si>
    <t>2016623140300015E</t>
  </si>
  <si>
    <t>2016623140500078E</t>
  </si>
  <si>
    <t>MAKRO SUPERMAYORISTA S.A.S</t>
  </si>
  <si>
    <t>Contratar el servicio de mantenimiento preventivo y correctivo con suministro de repuestos originales y/o homologados, para los vehículos multimarcas que conforman el parque automotor de la Unidad Administrativa Especial Migración Colombia, asignados a la Regional  Antioquia  (Sedes Medellín-Turbo y Quibdó) y los vehículos marca NISSAN, SUZUKI  y TOYOTA, que por su modelo o  ubicación, queden excluidos de los contratos monomarca.</t>
  </si>
  <si>
    <t>COLOMBIANA DE COMERCIO S.A Y/O ALKOSTO S.A</t>
  </si>
  <si>
    <t>NATHALIA</t>
  </si>
  <si>
    <t>Dotar de implementos necesarios para el optimo aprovechamiento de los inmuebles de bienestar - sedes de Coveñas, Cartagena y Bogota</t>
  </si>
  <si>
    <t>A-2-0-4-21-1</t>
  </si>
  <si>
    <t>ELEMENTOS Y ELECTRODOMESTICOS</t>
  </si>
  <si>
    <t>BOGOTÁ - CARTAGENA</t>
  </si>
  <si>
    <t>2016623141000015E</t>
  </si>
  <si>
    <t>COMPRA DE EQUIPOS DE ASEO (HIDROLAVADORA - GUADAÑADORA, ESCALERA DE MAS DE 5 PELDAÑOS) y HERRAMIENTAS REQUERIDAS</t>
  </si>
  <si>
    <t>A-2-0-4-1-25</t>
  </si>
  <si>
    <t>EQUIPOS DE ASEO</t>
  </si>
  <si>
    <t>Orden de Compra</t>
  </si>
  <si>
    <t>Entidad Estatal</t>
  </si>
  <si>
    <t>Fecha de la orden</t>
  </si>
  <si>
    <t>Estado</t>
  </si>
  <si>
    <t>Instrumento</t>
  </si>
  <si>
    <t>Total</t>
  </si>
  <si>
    <t>UNIDAD ADMINISTRATIVA ESPECIAL MIGRACION COLOMBIA</t>
  </si>
  <si>
    <t>2016-04-25T16:57:16-05:00</t>
  </si>
  <si>
    <t>Pedido</t>
  </si>
  <si>
    <t>Servicios Oracle</t>
  </si>
  <si>
    <t>$713,650,040</t>
  </si>
  <si>
    <t>2016-04-19T11:51:32-05:00</t>
  </si>
  <si>
    <t>Nube Pública</t>
  </si>
  <si>
    <t>$17,687,097</t>
  </si>
  <si>
    <t>2016-04-18T08:40:23-05:00</t>
  </si>
  <si>
    <t>Dotación de vestuario</t>
  </si>
  <si>
    <t>$2,690,588</t>
  </si>
  <si>
    <t>2016-04-12T08:19:54-05:00</t>
  </si>
  <si>
    <t>$514,702,791</t>
  </si>
  <si>
    <t>2016-04-04T09:31:27-05:00</t>
  </si>
  <si>
    <t>Grandes Superficies</t>
  </si>
  <si>
    <t>$4,084,800</t>
  </si>
  <si>
    <t>2016-04-01T08:22:05-05:00</t>
  </si>
  <si>
    <t>$10,049,900</t>
  </si>
  <si>
    <t>2016-03-11T16:21:00-05:00</t>
  </si>
  <si>
    <t>$3,572,800</t>
  </si>
  <si>
    <t>2016-03-11T14:22:22-05:00</t>
  </si>
  <si>
    <t>$2,565,920</t>
  </si>
  <si>
    <t>2016-03-11T14:22:15-05:00</t>
  </si>
  <si>
    <t>$2,232,903</t>
  </si>
  <si>
    <t>2016-03-11T14:22:08-05:00</t>
  </si>
  <si>
    <t>$1,448,701</t>
  </si>
  <si>
    <t>2016-03-11T14:22:03-05:00</t>
  </si>
  <si>
    <t>2016-03-11T14:21:55-05:00</t>
  </si>
  <si>
    <t>2016-03-11T14:21:36-05:00</t>
  </si>
  <si>
    <t>$4,485,922</t>
  </si>
  <si>
    <t>2016-02-24T16:40:23-05:00</t>
  </si>
  <si>
    <t>Microsoft</t>
  </si>
  <si>
    <t>$27,106,823</t>
  </si>
  <si>
    <t>2016-02-19T16:09:03-05:00</t>
  </si>
  <si>
    <t>Servicios Financieros</t>
  </si>
  <si>
    <t>2016-02-19T09:22:30-05:00</t>
  </si>
  <si>
    <t>$23,867,319</t>
  </si>
  <si>
    <t>2016-02-12T16:37:01-05:00</t>
  </si>
  <si>
    <t>Tiquetes Aéreos</t>
  </si>
  <si>
    <t>$1,203,000,000</t>
  </si>
  <si>
    <t>2016-02-08T11:09:04-05:00</t>
  </si>
  <si>
    <t>SOAT</t>
  </si>
  <si>
    <t>$41,748,343</t>
  </si>
  <si>
    <t>2016-01-29T16:05:54-05:00</t>
  </si>
  <si>
    <t>$6,237,600</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</si>
</sst>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_);[Red]\(&quot;$&quot;\ #,##0\)"/>
    <numFmt numFmtId="8" formatCode="&quot;$&quot;\ #,##0.00_);[Red]\(&quot;$&quot;\ #,##0.00\)"/>
    <numFmt numFmtId="43" formatCode="_(* #,##0.00_);_(* \(#,##0.00\);_(* &quot;-&quot;??_);_(@_)"/>
    <numFmt numFmtId="164" formatCode="_(* #,##0_);_(* \(#,##0\);_(* &quot;-&quot;??_);_(@_)"/>
    <numFmt numFmtId="165" formatCode="0.000%"/>
    <numFmt numFmtId="166" formatCode="_(* #,##0.0000_);_(* \(#,##0.0000\);_(* &quot;-&quot;??_);_(@_)"/>
    <numFmt numFmtId="167" formatCode="0_);\(0\)"/>
    <numFmt numFmtId="168" formatCode="yyyy/mm/dd"/>
  </numFmts>
  <fonts count="24" x14ac:knownFonts="1">
    <font>
      <sz val="11"/>
      <color theme="1"/>
      <name val="Calibri"/>
      <family val="2"/>
      <scheme val="minor"/>
    </font>
    <font>
      <sz val="11"/>
      <color theme="1"/>
      <name val="Calibri"/>
      <family val="2"/>
      <scheme val="minor"/>
    </font>
    <font>
      <sz val="10"/>
      <name val="Arial"/>
      <family val="2"/>
    </font>
    <font>
      <sz val="10"/>
      <color theme="1"/>
      <name val="Arial Narrow"/>
      <family val="2"/>
    </font>
    <font>
      <sz val="10"/>
      <color rgb="FFFF0000"/>
      <name val="Arial Narrow"/>
      <family val="2"/>
    </font>
    <font>
      <sz val="10"/>
      <name val="Arial Narrow"/>
      <family val="2"/>
    </font>
    <font>
      <b/>
      <sz val="10"/>
      <color theme="1"/>
      <name val="Arial Narrow"/>
      <family val="2"/>
    </font>
    <font>
      <b/>
      <sz val="10"/>
      <name val="Arial Narrow"/>
      <family val="2"/>
    </font>
    <font>
      <u/>
      <sz val="11"/>
      <color theme="10"/>
      <name val="Calibri"/>
      <family val="2"/>
      <scheme val="minor"/>
    </font>
    <font>
      <sz val="10"/>
      <color rgb="FF000000"/>
      <name val="Arial Narrow"/>
      <family val="2"/>
    </font>
    <font>
      <sz val="9"/>
      <color indexed="81"/>
      <name val="Tahoma"/>
      <family val="2"/>
    </font>
    <font>
      <u/>
      <sz val="10"/>
      <color theme="10"/>
      <name val="Arial Narrow"/>
      <family val="2"/>
    </font>
    <font>
      <sz val="10"/>
      <color theme="10"/>
      <name val="Arial Narrow"/>
      <family val="2"/>
    </font>
    <font>
      <sz val="10"/>
      <color rgb="FFFF5050"/>
      <name val="Arial Narrow"/>
      <family val="2"/>
    </font>
    <font>
      <sz val="10"/>
      <color theme="0"/>
      <name val="Arial Narrow"/>
      <family val="2"/>
    </font>
    <font>
      <sz val="10"/>
      <color rgb="FFFF0066"/>
      <name val="Arial Narrow"/>
      <family val="2"/>
    </font>
    <font>
      <sz val="10"/>
      <color rgb="FF3D3D3D"/>
      <name val="Arial"/>
      <family val="2"/>
    </font>
    <font>
      <u/>
      <sz val="10"/>
      <color theme="10"/>
      <name val="Calibri"/>
      <family val="2"/>
      <scheme val="minor"/>
    </font>
    <font>
      <sz val="11"/>
      <color theme="0"/>
      <name val="Calibri"/>
      <family val="2"/>
      <scheme val="minor"/>
    </font>
    <font>
      <sz val="11"/>
      <color theme="1"/>
      <name val="Arial Narrow"/>
      <family val="2"/>
    </font>
    <font>
      <u/>
      <sz val="11"/>
      <color theme="10"/>
      <name val="Arial Narrow"/>
      <family val="2"/>
    </font>
    <font>
      <sz val="11"/>
      <color rgb="FF222222"/>
      <name val="Arial Narrow"/>
      <family val="2"/>
    </font>
    <font>
      <u/>
      <sz val="14"/>
      <name val="Arial Narrow"/>
      <family val="2"/>
    </font>
    <font>
      <sz val="14"/>
      <name val="Arial Narrow"/>
      <family val="2"/>
    </font>
  </fonts>
  <fills count="21">
    <fill>
      <patternFill patternType="none"/>
    </fill>
    <fill>
      <patternFill patternType="gray125"/>
    </fill>
    <fill>
      <patternFill patternType="solid">
        <fgColor rgb="FF00B050"/>
        <bgColor indexed="64"/>
      </patternFill>
    </fill>
    <fill>
      <patternFill patternType="solid">
        <fgColor rgb="FFFFFF00"/>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FF33CC"/>
        <bgColor indexed="64"/>
      </patternFill>
    </fill>
    <fill>
      <patternFill patternType="solid">
        <fgColor rgb="FF7030A0"/>
        <bgColor indexed="64"/>
      </patternFill>
    </fill>
    <fill>
      <patternFill patternType="solid">
        <fgColor theme="8" tint="-0.249977111117893"/>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rgb="FFFF0066"/>
        <bgColor indexed="64"/>
      </patternFill>
    </fill>
    <fill>
      <patternFill patternType="solid">
        <fgColor theme="4"/>
      </patternFill>
    </fill>
    <fill>
      <patternFill patternType="solid">
        <fgColor rgb="FF6D6E70"/>
        <bgColor indexed="64"/>
      </patternFill>
    </fill>
    <fill>
      <patternFill patternType="solid">
        <fgColor rgb="FFDDDDDD"/>
        <bgColor indexed="64"/>
      </patternFill>
    </fill>
    <fill>
      <patternFill patternType="solid">
        <fgColor rgb="FFE5E5E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rgb="FFDDDDDD"/>
      </left>
      <right style="thick">
        <color rgb="FFFFFFFF"/>
      </right>
      <top style="medium">
        <color rgb="FFDDDDDD"/>
      </top>
      <bottom style="thick">
        <color rgb="FFFFFFFF"/>
      </bottom>
      <diagonal/>
    </border>
    <border>
      <left style="thick">
        <color rgb="FFFFFFFF"/>
      </left>
      <right style="thick">
        <color rgb="FFFFFFFF"/>
      </right>
      <top style="medium">
        <color rgb="FFDDDDDD"/>
      </top>
      <bottom style="thick">
        <color rgb="FFFFFFFF"/>
      </bottom>
      <diagonal/>
    </border>
    <border>
      <left style="thick">
        <color rgb="FFFFFFFF"/>
      </left>
      <right style="medium">
        <color rgb="FFDDDDDD"/>
      </right>
      <top style="medium">
        <color rgb="FFDDDDDD"/>
      </top>
      <bottom style="thick">
        <color rgb="FFFFFFFF"/>
      </bottom>
      <diagonal/>
    </border>
    <border>
      <left style="medium">
        <color rgb="FFDDDDDD"/>
      </left>
      <right style="thick">
        <color rgb="FFFFFFFF"/>
      </right>
      <top style="thick">
        <color rgb="FFFFFFFF"/>
      </top>
      <bottom style="thick">
        <color rgb="FFFFFFFF"/>
      </bottom>
      <diagonal/>
    </border>
    <border>
      <left style="thick">
        <color rgb="FFFFFFFF"/>
      </left>
      <right style="thick">
        <color rgb="FFFFFFFF"/>
      </right>
      <top style="thick">
        <color rgb="FFFFFFFF"/>
      </top>
      <bottom style="thick">
        <color rgb="FFFFFFFF"/>
      </bottom>
      <diagonal/>
    </border>
    <border>
      <left style="thick">
        <color rgb="FFFFFFFF"/>
      </left>
      <right style="medium">
        <color rgb="FFDDDDDD"/>
      </right>
      <top style="thick">
        <color rgb="FFFFFFFF"/>
      </top>
      <bottom style="thick">
        <color rgb="FFFFFFFF"/>
      </bottom>
      <diagonal/>
    </border>
    <border>
      <left style="medium">
        <color rgb="FFDDDDDD"/>
      </left>
      <right style="thick">
        <color rgb="FFFFFFFF"/>
      </right>
      <top style="thick">
        <color rgb="FFFFFFFF"/>
      </top>
      <bottom style="medium">
        <color rgb="FFDDDDDD"/>
      </bottom>
      <diagonal/>
    </border>
    <border>
      <left style="thick">
        <color rgb="FFFFFFFF"/>
      </left>
      <right style="thick">
        <color rgb="FFFFFFFF"/>
      </right>
      <top style="thick">
        <color rgb="FFFFFFFF"/>
      </top>
      <bottom style="medium">
        <color rgb="FFDDDDDD"/>
      </bottom>
      <diagonal/>
    </border>
    <border>
      <left style="thick">
        <color rgb="FFFFFFFF"/>
      </left>
      <right style="medium">
        <color rgb="FFDDDDDD"/>
      </right>
      <top style="thick">
        <color rgb="FFFFFFFF"/>
      </top>
      <bottom style="medium">
        <color rgb="FFDDDDDD"/>
      </bottom>
      <diagonal/>
    </border>
  </borders>
  <cellStyleXfs count="11">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18" fillId="17" borderId="0" applyNumberFormat="0" applyBorder="0" applyAlignment="0" applyProtection="0"/>
  </cellStyleXfs>
  <cellXfs count="273">
    <xf numFmtId="0" fontId="0" fillId="0" borderId="0" xfId="0"/>
    <xf numFmtId="43" fontId="5" fillId="0" borderId="4" xfId="1"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0" applyNumberFormat="1" applyFont="1" applyFill="1" applyBorder="1" applyAlignment="1">
      <alignment horizontal="left" vertical="center" wrapText="1"/>
    </xf>
    <xf numFmtId="1" fontId="3" fillId="0" borderId="1" xfId="0" applyNumberFormat="1" applyFont="1" applyFill="1" applyBorder="1" applyAlignment="1">
      <alignment horizontal="right" vertical="center"/>
    </xf>
    <xf numFmtId="0" fontId="3"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1" fontId="4" fillId="0" borderId="1" xfId="1" applyNumberFormat="1" applyFont="1" applyFill="1" applyBorder="1" applyAlignment="1">
      <alignment horizontal="center" vertical="center"/>
    </xf>
    <xf numFmtId="49" fontId="5" fillId="0" borderId="1" xfId="0" applyNumberFormat="1" applyFont="1" applyFill="1" applyBorder="1" applyAlignment="1">
      <alignment horizontal="center" vertical="center" wrapText="1"/>
    </xf>
    <xf numFmtId="43" fontId="5" fillId="0" borderId="1" xfId="1" applyFont="1" applyFill="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49" fontId="7" fillId="2" borderId="1" xfId="1" applyNumberFormat="1" applyFont="1" applyFill="1" applyBorder="1" applyAlignment="1">
      <alignment horizontal="center" vertical="center" wrapText="1"/>
    </xf>
    <xf numFmtId="49" fontId="4" fillId="0" borderId="1" xfId="1" applyNumberFormat="1" applyFont="1" applyFill="1" applyBorder="1" applyAlignment="1">
      <alignment horizontal="center" vertical="center"/>
    </xf>
    <xf numFmtId="49" fontId="4" fillId="0" borderId="0" xfId="1" applyNumberFormat="1" applyFont="1" applyFill="1" applyAlignment="1">
      <alignment horizontal="center" vertical="center"/>
    </xf>
    <xf numFmtId="14" fontId="7" fillId="2" borderId="1" xfId="1" applyNumberFormat="1" applyFont="1" applyFill="1" applyBorder="1" applyAlignment="1">
      <alignment vertical="center" wrapText="1"/>
    </xf>
    <xf numFmtId="14" fontId="5" fillId="0" borderId="1" xfId="0" applyNumberFormat="1" applyFont="1" applyFill="1" applyBorder="1" applyAlignment="1">
      <alignment vertical="center" wrapText="1"/>
    </xf>
    <xf numFmtId="14" fontId="4" fillId="0" borderId="1" xfId="0" applyNumberFormat="1" applyFont="1" applyFill="1" applyBorder="1" applyAlignment="1">
      <alignment vertical="center"/>
    </xf>
    <xf numFmtId="14" fontId="4" fillId="0" borderId="0" xfId="0" applyNumberFormat="1" applyFont="1" applyFill="1" applyAlignment="1">
      <alignment vertical="center"/>
    </xf>
    <xf numFmtId="1" fontId="5" fillId="0" borderId="1" xfId="1" applyNumberFormat="1" applyFont="1" applyFill="1" applyBorder="1" applyAlignment="1">
      <alignment horizontal="center" vertical="center"/>
    </xf>
    <xf numFmtId="49" fontId="5" fillId="0" borderId="1" xfId="1" applyNumberFormat="1" applyFont="1" applyFill="1" applyBorder="1" applyAlignment="1">
      <alignment horizontal="left" vertical="center" wrapText="1"/>
    </xf>
    <xf numFmtId="3" fontId="7" fillId="2" borderId="1" xfId="3" applyNumberFormat="1" applyFont="1" applyFill="1" applyBorder="1" applyAlignment="1">
      <alignment vertical="center" wrapText="1"/>
    </xf>
    <xf numFmtId="3" fontId="5" fillId="0" borderId="1" xfId="1" applyNumberFormat="1" applyFont="1" applyFill="1" applyBorder="1" applyAlignment="1">
      <alignment vertical="center"/>
    </xf>
    <xf numFmtId="3" fontId="3" fillId="0" borderId="1" xfId="1" applyNumberFormat="1" applyFont="1" applyFill="1" applyBorder="1" applyAlignment="1">
      <alignment vertical="center"/>
    </xf>
    <xf numFmtId="3" fontId="3" fillId="0" borderId="0" xfId="1" applyNumberFormat="1" applyFont="1" applyFill="1" applyAlignment="1">
      <alignment vertical="center"/>
    </xf>
    <xf numFmtId="3" fontId="3" fillId="0" borderId="1" xfId="1" applyNumberFormat="1" applyFont="1" applyFill="1" applyBorder="1" applyAlignment="1">
      <alignment horizontal="right" vertical="center"/>
    </xf>
    <xf numFmtId="49" fontId="5" fillId="0" borderId="0" xfId="0" applyNumberFormat="1" applyFont="1" applyFill="1" applyBorder="1" applyAlignment="1">
      <alignment horizontal="center" vertical="center" wrapText="1"/>
    </xf>
    <xf numFmtId="49" fontId="7" fillId="2" borderId="1" xfId="3" applyNumberFormat="1" applyFont="1" applyFill="1" applyBorder="1" applyAlignment="1">
      <alignment horizontal="left" vertical="center" wrapText="1"/>
    </xf>
    <xf numFmtId="49" fontId="7" fillId="2" borderId="1" xfId="3" applyNumberFormat="1" applyFont="1" applyFill="1" applyBorder="1" applyAlignment="1">
      <alignment horizontal="center" vertical="center" wrapText="1"/>
    </xf>
    <xf numFmtId="0" fontId="5" fillId="2" borderId="1" xfId="1" applyNumberFormat="1" applyFont="1" applyFill="1" applyBorder="1" applyAlignment="1">
      <alignment horizontal="center" vertical="center" wrapText="1"/>
    </xf>
    <xf numFmtId="49" fontId="5" fillId="2" borderId="1" xfId="3" applyNumberFormat="1" applyFont="1" applyFill="1" applyBorder="1" applyAlignment="1">
      <alignment horizontal="left" vertical="center" wrapText="1"/>
    </xf>
    <xf numFmtId="164" fontId="7" fillId="2" borderId="1" xfId="1" applyNumberFormat="1" applyFont="1" applyFill="1" applyBorder="1" applyAlignment="1">
      <alignment horizontal="center" vertical="center" wrapText="1"/>
    </xf>
    <xf numFmtId="3" fontId="7" fillId="2" borderId="1" xfId="3" applyNumberFormat="1" applyFont="1" applyFill="1" applyBorder="1" applyAlignment="1">
      <alignment horizontal="right" vertical="center" wrapText="1"/>
    </xf>
    <xf numFmtId="14" fontId="7" fillId="2" borderId="1" xfId="3" applyNumberFormat="1" applyFont="1" applyFill="1" applyBorder="1" applyAlignment="1">
      <alignment horizontal="center" vertical="center" wrapText="1"/>
    </xf>
    <xf numFmtId="167" fontId="5" fillId="2" borderId="1" xfId="1" applyNumberFormat="1" applyFont="1" applyFill="1" applyBorder="1" applyAlignment="1">
      <alignment horizontal="center" vertical="center" wrapText="1"/>
    </xf>
    <xf numFmtId="168" fontId="5" fillId="0" borderId="1" xfId="1" applyNumberFormat="1" applyFont="1" applyFill="1" applyBorder="1" applyAlignment="1">
      <alignment horizontal="center" vertical="center" wrapText="1"/>
    </xf>
    <xf numFmtId="14" fontId="7" fillId="2" borderId="1" xfId="1" applyNumberFormat="1" applyFont="1" applyFill="1" applyBorder="1" applyAlignment="1">
      <alignment horizontal="center" vertical="center" wrapText="1"/>
    </xf>
    <xf numFmtId="43" fontId="7" fillId="2" borderId="1" xfId="1" applyFont="1" applyFill="1" applyBorder="1" applyAlignment="1">
      <alignment horizontal="center" vertical="center" wrapText="1"/>
    </xf>
    <xf numFmtId="49" fontId="7" fillId="2" borderId="1" xfId="3" applyNumberFormat="1" applyFont="1" applyFill="1" applyBorder="1" applyAlignment="1">
      <alignment vertical="center" wrapText="1"/>
    </xf>
    <xf numFmtId="1" fontId="7" fillId="2" borderId="1" xfId="1" applyNumberFormat="1" applyFont="1" applyFill="1" applyBorder="1" applyAlignment="1">
      <alignment horizontal="center" vertical="center" wrapText="1"/>
    </xf>
    <xf numFmtId="49" fontId="7" fillId="2" borderId="1" xfId="2" applyNumberFormat="1" applyFont="1" applyFill="1" applyBorder="1" applyAlignment="1">
      <alignment horizontal="center" vertical="center" wrapText="1"/>
    </xf>
    <xf numFmtId="37" fontId="7" fillId="2" borderId="1" xfId="1" applyNumberFormat="1" applyFont="1" applyFill="1" applyBorder="1" applyAlignment="1">
      <alignment horizontal="center" vertical="center" wrapText="1"/>
    </xf>
    <xf numFmtId="14" fontId="7" fillId="8" borderId="1" xfId="1" applyNumberFormat="1" applyFont="1" applyFill="1" applyBorder="1" applyAlignment="1">
      <alignment horizontal="center" vertical="center" wrapText="1"/>
    </xf>
    <xf numFmtId="43" fontId="7" fillId="8" borderId="1" xfId="1" applyFont="1" applyFill="1" applyBorder="1" applyAlignment="1">
      <alignment horizontal="center" vertical="center" wrapText="1"/>
    </xf>
    <xf numFmtId="49" fontId="7" fillId="8" borderId="1" xfId="1" applyNumberFormat="1" applyFont="1" applyFill="1" applyBorder="1" applyAlignment="1">
      <alignment horizontal="center" vertical="center" wrapText="1"/>
    </xf>
    <xf numFmtId="0" fontId="7" fillId="8" borderId="1" xfId="1" applyNumberFormat="1" applyFont="1" applyFill="1" applyBorder="1" applyAlignment="1">
      <alignment horizontal="center" vertical="center" wrapText="1"/>
    </xf>
    <xf numFmtId="43" fontId="7" fillId="0" borderId="1" xfId="1" applyFont="1" applyFill="1" applyBorder="1" applyAlignment="1">
      <alignment horizontal="center" vertical="center" wrapText="1"/>
    </xf>
    <xf numFmtId="43" fontId="7" fillId="11" borderId="1" xfId="1" applyFont="1" applyFill="1" applyBorder="1" applyAlignment="1">
      <alignment horizontal="center" vertical="center" wrapText="1"/>
    </xf>
    <xf numFmtId="14" fontId="7" fillId="12" borderId="1" xfId="1" applyNumberFormat="1" applyFont="1" applyFill="1" applyBorder="1" applyAlignment="1">
      <alignment horizontal="center" vertical="center" wrapText="1"/>
    </xf>
    <xf numFmtId="43" fontId="7" fillId="12" borderId="1" xfId="1" applyFont="1" applyFill="1" applyBorder="1" applyAlignment="1">
      <alignment horizontal="center" vertical="center" wrapText="1"/>
    </xf>
    <xf numFmtId="43" fontId="7" fillId="7" borderId="1" xfId="1" applyFont="1" applyFill="1" applyBorder="1" applyAlignment="1">
      <alignment horizontal="center" vertical="center" wrapText="1"/>
    </xf>
    <xf numFmtId="43" fontId="7" fillId="13" borderId="1" xfId="1" applyFont="1" applyFill="1" applyBorder="1" applyAlignment="1">
      <alignment horizontal="center" vertical="center" wrapText="1"/>
    </xf>
    <xf numFmtId="43" fontId="7" fillId="14" borderId="1" xfId="1" applyFont="1" applyFill="1" applyBorder="1" applyAlignment="1">
      <alignment horizontal="center" vertical="center" wrapText="1"/>
    </xf>
    <xf numFmtId="49" fontId="7" fillId="9" borderId="1" xfId="1" applyNumberFormat="1" applyFont="1" applyFill="1" applyBorder="1" applyAlignment="1">
      <alignment horizontal="center" vertical="center" wrapText="1"/>
    </xf>
    <xf numFmtId="14" fontId="7" fillId="9" borderId="1" xfId="1" applyNumberFormat="1" applyFont="1" applyFill="1" applyBorder="1" applyAlignment="1">
      <alignment horizontal="center" vertical="center" wrapText="1"/>
    </xf>
    <xf numFmtId="43" fontId="7" fillId="9" borderId="1" xfId="1" applyFont="1" applyFill="1" applyBorder="1" applyAlignment="1">
      <alignment horizontal="center" vertical="center" wrapText="1"/>
    </xf>
    <xf numFmtId="49" fontId="7" fillId="10" borderId="1" xfId="1" applyNumberFormat="1" applyFont="1" applyFill="1" applyBorder="1" applyAlignment="1">
      <alignment horizontal="center" vertical="center" wrapText="1"/>
    </xf>
    <xf numFmtId="14" fontId="7" fillId="10" borderId="1" xfId="1" applyNumberFormat="1" applyFont="1" applyFill="1" applyBorder="1" applyAlignment="1">
      <alignment horizontal="center" vertical="center" wrapText="1"/>
    </xf>
    <xf numFmtId="43" fontId="7" fillId="10" borderId="1" xfId="1" applyFont="1" applyFill="1" applyBorder="1" applyAlignment="1">
      <alignment horizontal="center" vertical="center" wrapText="1"/>
    </xf>
    <xf numFmtId="49" fontId="7" fillId="0" borderId="1" xfId="1" applyNumberFormat="1" applyFont="1" applyFill="1" applyBorder="1" applyAlignment="1">
      <alignment horizontal="center" vertical="center" wrapText="1"/>
    </xf>
    <xf numFmtId="14" fontId="7" fillId="5" borderId="1" xfId="1" applyNumberFormat="1" applyFont="1" applyFill="1" applyBorder="1" applyAlignment="1">
      <alignment horizontal="center" vertical="center" wrapText="1"/>
    </xf>
    <xf numFmtId="49" fontId="7" fillId="3" borderId="1" xfId="1" applyNumberFormat="1" applyFont="1" applyFill="1" applyBorder="1" applyAlignment="1">
      <alignment horizontal="center" vertical="center" wrapText="1"/>
    </xf>
    <xf numFmtId="9" fontId="7" fillId="4" borderId="1" xfId="2" applyFont="1" applyFill="1" applyBorder="1" applyAlignment="1">
      <alignment horizontal="center" vertical="center" wrapText="1"/>
    </xf>
    <xf numFmtId="9" fontId="7" fillId="0" borderId="1" xfId="2" applyFont="1" applyFill="1" applyBorder="1" applyAlignment="1">
      <alignment horizontal="center" vertical="center" wrapText="1"/>
    </xf>
    <xf numFmtId="49" fontId="7" fillId="6"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3" fontId="7" fillId="6" borderId="1" xfId="1" applyFont="1" applyFill="1" applyBorder="1" applyAlignment="1">
      <alignment horizontal="center" vertical="center" wrapText="1"/>
    </xf>
    <xf numFmtId="166" fontId="7" fillId="6" borderId="1" xfId="1" applyNumberFormat="1" applyFont="1" applyFill="1" applyBorder="1" applyAlignment="1">
      <alignment horizontal="center" vertical="center" wrapText="1"/>
    </xf>
    <xf numFmtId="14" fontId="7" fillId="16" borderId="1" xfId="1" applyNumberFormat="1" applyFont="1" applyFill="1" applyBorder="1" applyAlignment="1">
      <alignment horizontal="center" vertical="center" wrapText="1"/>
    </xf>
    <xf numFmtId="49" fontId="7" fillId="0" borderId="0" xfId="0" applyNumberFormat="1" applyFont="1" applyFill="1" applyBorder="1" applyAlignment="1">
      <alignment horizontal="center" vertical="center" wrapText="1"/>
    </xf>
    <xf numFmtId="49" fontId="5" fillId="0" borderId="1" xfId="0" applyNumberFormat="1" applyFont="1" applyFill="1" applyBorder="1" applyAlignment="1">
      <alignment horizontal="left" vertical="center"/>
    </xf>
    <xf numFmtId="0" fontId="9" fillId="0" borderId="1" xfId="0" applyFont="1" applyFill="1" applyBorder="1" applyAlignment="1">
      <alignment horizontal="right" vertical="center" wrapText="1"/>
    </xf>
    <xf numFmtId="49" fontId="11" fillId="0" borderId="1" xfId="9" applyNumberFormat="1" applyFont="1" applyFill="1" applyBorder="1" applyAlignment="1">
      <alignment horizontal="center" vertical="center"/>
    </xf>
    <xf numFmtId="16" fontId="5"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14" fontId="12" fillId="0" borderId="1" xfId="9" applyNumberFormat="1" applyFont="1" applyFill="1" applyBorder="1" applyAlignment="1">
      <alignment horizontal="center" vertical="center" wrapText="1"/>
    </xf>
    <xf numFmtId="14" fontId="5" fillId="0" borderId="1" xfId="1" applyNumberFormat="1" applyFont="1" applyFill="1" applyBorder="1" applyAlignment="1">
      <alignment horizontal="center" vertical="center" wrapText="1"/>
    </xf>
    <xf numFmtId="49" fontId="5" fillId="0" borderId="1" xfId="1" applyNumberFormat="1" applyFont="1" applyFill="1" applyBorder="1" applyAlignment="1">
      <alignment horizontal="center" vertical="center" wrapText="1"/>
    </xf>
    <xf numFmtId="43" fontId="5" fillId="0" borderId="1" xfId="1" applyFont="1" applyFill="1" applyBorder="1" applyAlignment="1">
      <alignment horizontal="center" vertical="center"/>
    </xf>
    <xf numFmtId="49" fontId="5" fillId="0" borderId="1" xfId="0" applyNumberFormat="1" applyFont="1" applyFill="1" applyBorder="1" applyAlignment="1">
      <alignment horizontal="center" vertical="center"/>
    </xf>
    <xf numFmtId="1" fontId="5" fillId="0" borderId="1" xfId="1" applyNumberFormat="1" applyFont="1" applyFill="1" applyBorder="1" applyAlignment="1">
      <alignment horizontal="center" vertical="center" wrapText="1"/>
    </xf>
    <xf numFmtId="43" fontId="5" fillId="0" borderId="0" xfId="1" applyFont="1" applyFill="1" applyBorder="1" applyAlignment="1">
      <alignment horizontal="center" vertical="center"/>
    </xf>
    <xf numFmtId="0" fontId="3" fillId="0" borderId="5" xfId="0" applyFont="1" applyFill="1" applyBorder="1" applyAlignment="1">
      <alignment horizontal="center" vertical="center"/>
    </xf>
    <xf numFmtId="0" fontId="3" fillId="0" borderId="1" xfId="0" applyFont="1" applyFill="1" applyBorder="1" applyAlignment="1">
      <alignment horizontal="left" vertical="center"/>
    </xf>
    <xf numFmtId="0" fontId="3" fillId="0" borderId="1" xfId="0" applyFont="1" applyFill="1" applyBorder="1" applyAlignment="1">
      <alignment horizontal="center" vertical="center"/>
    </xf>
    <xf numFmtId="0" fontId="11" fillId="0" borderId="1" xfId="9" applyNumberFormat="1" applyFont="1" applyFill="1" applyBorder="1" applyAlignment="1">
      <alignment horizontal="center" vertical="center"/>
    </xf>
    <xf numFmtId="0" fontId="3" fillId="0" borderId="1" xfId="0" applyNumberFormat="1" applyFont="1" applyFill="1" applyBorder="1" applyAlignment="1">
      <alignment horizontal="left" vertical="center" wrapText="1"/>
    </xf>
    <xf numFmtId="1" fontId="3" fillId="0" borderId="1" xfId="1"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43" fontId="3" fillId="0" borderId="1" xfId="1" applyFont="1" applyFill="1" applyBorder="1" applyAlignment="1">
      <alignment horizontal="center" vertical="center"/>
    </xf>
    <xf numFmtId="14" fontId="4" fillId="0" borderId="1" xfId="0" applyNumberFormat="1" applyFont="1" applyFill="1" applyBorder="1" applyAlignment="1">
      <alignment horizontal="center" vertical="center"/>
    </xf>
    <xf numFmtId="14" fontId="3" fillId="0" borderId="1" xfId="1" applyNumberFormat="1" applyFont="1" applyFill="1" applyBorder="1" applyAlignment="1">
      <alignment horizontal="center" vertical="center"/>
    </xf>
    <xf numFmtId="49" fontId="3" fillId="0" borderId="1" xfId="1" applyNumberFormat="1" applyFont="1" applyFill="1" applyBorder="1" applyAlignment="1">
      <alignment horizontal="center" vertical="center"/>
    </xf>
    <xf numFmtId="14" fontId="5" fillId="0" borderId="1" xfId="1" applyNumberFormat="1" applyFont="1" applyFill="1" applyBorder="1" applyAlignment="1">
      <alignment horizontal="center" vertical="center"/>
    </xf>
    <xf numFmtId="0" fontId="3" fillId="0" borderId="0" xfId="0" applyFont="1" applyFill="1" applyBorder="1" applyAlignment="1">
      <alignment horizontal="center" vertical="center"/>
    </xf>
    <xf numFmtId="164" fontId="5" fillId="0" borderId="1" xfId="1" applyNumberFormat="1" applyFont="1" applyFill="1" applyBorder="1" applyAlignment="1">
      <alignment horizontal="center" vertical="center"/>
    </xf>
    <xf numFmtId="167" fontId="3" fillId="0" borderId="1" xfId="1" applyNumberFormat="1" applyFont="1" applyFill="1" applyBorder="1" applyAlignment="1">
      <alignment horizontal="center" vertical="center"/>
    </xf>
    <xf numFmtId="37" fontId="5" fillId="0" borderId="1" xfId="1" applyNumberFormat="1" applyFont="1" applyFill="1" applyBorder="1" applyAlignment="1">
      <alignment horizontal="center" vertical="center" wrapText="1"/>
    </xf>
    <xf numFmtId="4" fontId="5" fillId="0" borderId="1" xfId="1" applyNumberFormat="1" applyFont="1" applyFill="1" applyBorder="1" applyAlignment="1">
      <alignment horizontal="center" vertical="center"/>
    </xf>
    <xf numFmtId="49" fontId="5" fillId="0" borderId="1" xfId="1" applyNumberFormat="1" applyFont="1" applyFill="1" applyBorder="1" applyAlignment="1">
      <alignment horizontal="center" vertical="center"/>
    </xf>
    <xf numFmtId="165" fontId="5" fillId="0" borderId="1" xfId="2" applyNumberFormat="1" applyFont="1" applyFill="1" applyBorder="1" applyAlignment="1">
      <alignment horizontal="center" vertical="center"/>
    </xf>
    <xf numFmtId="14" fontId="7" fillId="0" borderId="1" xfId="1" applyNumberFormat="1" applyFont="1" applyFill="1" applyBorder="1" applyAlignment="1">
      <alignment horizontal="center" vertical="center"/>
    </xf>
    <xf numFmtId="43" fontId="5" fillId="0" borderId="1" xfId="1" applyFont="1" applyFill="1" applyBorder="1" applyAlignment="1">
      <alignment horizontal="right" vertical="center" wrapText="1"/>
    </xf>
    <xf numFmtId="4" fontId="5" fillId="0" borderId="4" xfId="1" applyNumberFormat="1" applyFont="1" applyFill="1" applyBorder="1" applyAlignment="1">
      <alignment horizontal="center" vertical="center"/>
    </xf>
    <xf numFmtId="49" fontId="5" fillId="0" borderId="4" xfId="1" applyNumberFormat="1" applyFont="1" applyFill="1" applyBorder="1" applyAlignment="1">
      <alignment horizontal="center" vertical="center"/>
    </xf>
    <xf numFmtId="43" fontId="5" fillId="0" borderId="4" xfId="1" applyFont="1" applyFill="1" applyBorder="1" applyAlignment="1">
      <alignment horizontal="center" vertical="center"/>
    </xf>
    <xf numFmtId="165" fontId="5" fillId="0" borderId="4" xfId="2" applyNumberFormat="1" applyFont="1" applyFill="1" applyBorder="1" applyAlignment="1">
      <alignment horizontal="center" vertical="center"/>
    </xf>
    <xf numFmtId="14" fontId="7" fillId="0" borderId="4" xfId="1" applyNumberFormat="1" applyFont="1" applyFill="1" applyBorder="1" applyAlignment="1">
      <alignment horizontal="center" vertical="center"/>
    </xf>
    <xf numFmtId="43" fontId="4" fillId="0" borderId="1" xfId="1" applyFont="1" applyFill="1" applyBorder="1" applyAlignment="1">
      <alignment horizontal="center" vertical="center"/>
    </xf>
    <xf numFmtId="9" fontId="5" fillId="0" borderId="1" xfId="2" applyFont="1" applyFill="1" applyBorder="1" applyAlignment="1">
      <alignment horizontal="center" vertical="center" wrapText="1"/>
    </xf>
    <xf numFmtId="49" fontId="5" fillId="0" borderId="1" xfId="2" applyNumberFormat="1" applyFont="1" applyFill="1" applyBorder="1" applyAlignment="1">
      <alignment horizontal="center" vertical="center" wrapText="1"/>
    </xf>
    <xf numFmtId="14" fontId="4" fillId="0" borderId="1" xfId="1" applyNumberFormat="1" applyFont="1" applyFill="1" applyBorder="1" applyAlignment="1">
      <alignment horizontal="center" vertical="center"/>
    </xf>
    <xf numFmtId="0" fontId="3" fillId="0" borderId="1" xfId="0" applyFont="1" applyFill="1" applyBorder="1" applyAlignment="1">
      <alignment vertical="center" wrapText="1"/>
    </xf>
    <xf numFmtId="37" fontId="3" fillId="0" borderId="1" xfId="1" applyNumberFormat="1" applyFont="1" applyFill="1" applyBorder="1" applyAlignment="1">
      <alignment horizontal="center" vertical="center"/>
    </xf>
    <xf numFmtId="0" fontId="5" fillId="0" borderId="1" xfId="1" applyNumberFormat="1" applyFont="1" applyFill="1" applyBorder="1" applyAlignment="1">
      <alignment horizontal="center" vertical="center"/>
    </xf>
    <xf numFmtId="43" fontId="14" fillId="0" borderId="1" xfId="1" applyFont="1" applyFill="1" applyBorder="1" applyAlignment="1">
      <alignment horizontal="center" vertical="center"/>
    </xf>
    <xf numFmtId="14" fontId="5" fillId="0" borderId="1" xfId="0" applyNumberFormat="1" applyFont="1" applyFill="1" applyBorder="1" applyAlignment="1">
      <alignment horizontal="center" vertical="center"/>
    </xf>
    <xf numFmtId="49" fontId="5" fillId="0" borderId="3" xfId="0" applyNumberFormat="1" applyFont="1" applyFill="1" applyBorder="1" applyAlignment="1">
      <alignment horizontal="center" vertical="center"/>
    </xf>
    <xf numFmtId="4" fontId="5" fillId="0" borderId="1" xfId="0" applyNumberFormat="1" applyFont="1" applyFill="1" applyBorder="1" applyAlignment="1">
      <alignment horizontal="center" vertical="center"/>
    </xf>
    <xf numFmtId="4" fontId="7" fillId="0" borderId="1" xfId="0" applyNumberFormat="1" applyFont="1" applyFill="1" applyBorder="1" applyAlignment="1">
      <alignment horizontal="center" vertical="center"/>
    </xf>
    <xf numFmtId="9" fontId="5" fillId="0" borderId="1" xfId="2" applyFont="1" applyFill="1" applyBorder="1" applyAlignment="1">
      <alignment horizontal="center" vertical="center"/>
    </xf>
    <xf numFmtId="166" fontId="3" fillId="0" borderId="1" xfId="1" applyNumberFormat="1" applyFont="1" applyFill="1" applyBorder="1" applyAlignment="1">
      <alignment horizontal="center" vertical="center"/>
    </xf>
    <xf numFmtId="165" fontId="3" fillId="0" borderId="1" xfId="0" applyNumberFormat="1" applyFont="1" applyFill="1" applyBorder="1" applyAlignment="1">
      <alignment horizontal="center" vertical="center"/>
    </xf>
    <xf numFmtId="4" fontId="13" fillId="0" borderId="1" xfId="1" applyNumberFormat="1" applyFont="1" applyFill="1" applyBorder="1" applyAlignment="1">
      <alignment horizontal="center" vertical="center" wrapText="1"/>
    </xf>
    <xf numFmtId="9" fontId="13" fillId="0" borderId="1" xfId="2" applyFont="1" applyFill="1" applyBorder="1" applyAlignment="1">
      <alignment horizontal="center" vertical="center" wrapText="1"/>
    </xf>
    <xf numFmtId="14" fontId="13" fillId="0" borderId="1" xfId="2"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0" borderId="1" xfId="1"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xf>
    <xf numFmtId="14" fontId="5" fillId="0" borderId="3" xfId="0" applyNumberFormat="1" applyFont="1" applyFill="1" applyBorder="1" applyAlignment="1">
      <alignment horizontal="center" vertical="center" wrapText="1"/>
    </xf>
    <xf numFmtId="14" fontId="7" fillId="0" borderId="1" xfId="0" applyNumberFormat="1" applyFont="1" applyFill="1" applyBorder="1" applyAlignment="1">
      <alignment horizontal="center" vertical="center"/>
    </xf>
    <xf numFmtId="43" fontId="7" fillId="0" borderId="1" xfId="1" applyFont="1" applyFill="1" applyBorder="1" applyAlignment="1">
      <alignment horizontal="center" vertical="center"/>
    </xf>
    <xf numFmtId="166" fontId="7" fillId="0" borderId="1" xfId="1" applyNumberFormat="1" applyFont="1" applyFill="1" applyBorder="1" applyAlignment="1">
      <alignment horizontal="center" vertical="center"/>
    </xf>
    <xf numFmtId="43" fontId="3" fillId="0" borderId="0" xfId="1" applyFont="1" applyFill="1" applyAlignment="1">
      <alignment horizontal="center" vertical="center"/>
    </xf>
    <xf numFmtId="0" fontId="3" fillId="0" borderId="0" xfId="0" applyFont="1" applyFill="1" applyAlignment="1">
      <alignment horizontal="center" vertical="center"/>
    </xf>
    <xf numFmtId="14" fontId="6" fillId="0" borderId="1" xfId="0" applyNumberFormat="1" applyFont="1" applyFill="1" applyBorder="1" applyAlignment="1">
      <alignment horizontal="center" vertical="center"/>
    </xf>
    <xf numFmtId="0" fontId="3" fillId="0" borderId="1" xfId="0" applyNumberFormat="1" applyFont="1" applyFill="1" applyBorder="1" applyAlignment="1">
      <alignment horizontal="justify" vertical="top" wrapText="1"/>
    </xf>
    <xf numFmtId="0" fontId="3" fillId="0" borderId="0" xfId="0" applyFont="1" applyFill="1" applyAlignment="1">
      <alignment horizontal="left" vertical="center"/>
    </xf>
    <xf numFmtId="0" fontId="5" fillId="0" borderId="0" xfId="1" applyNumberFormat="1" applyFont="1" applyFill="1" applyAlignment="1">
      <alignment horizontal="center" vertical="center"/>
    </xf>
    <xf numFmtId="14" fontId="6" fillId="0" borderId="0" xfId="0" applyNumberFormat="1" applyFont="1" applyFill="1" applyAlignment="1">
      <alignment horizontal="center" vertical="center"/>
    </xf>
    <xf numFmtId="0" fontId="3" fillId="0" borderId="0" xfId="0" applyFont="1" applyFill="1" applyAlignment="1">
      <alignment horizontal="left" vertical="center" wrapText="1"/>
    </xf>
    <xf numFmtId="0" fontId="3" fillId="0" borderId="0" xfId="0" applyNumberFormat="1" applyFont="1" applyFill="1" applyAlignment="1">
      <alignment horizontal="justify" vertical="top" wrapText="1"/>
    </xf>
    <xf numFmtId="1" fontId="3" fillId="0" borderId="0" xfId="1" applyNumberFormat="1" applyFont="1" applyFill="1" applyAlignment="1">
      <alignment horizontal="center" vertical="center" wrapText="1"/>
    </xf>
    <xf numFmtId="0" fontId="3" fillId="0" borderId="0" xfId="0" applyNumberFormat="1" applyFont="1" applyFill="1" applyAlignment="1">
      <alignment horizontal="center" vertical="center" wrapText="1"/>
    </xf>
    <xf numFmtId="3" fontId="3" fillId="0" borderId="0" xfId="1" applyNumberFormat="1" applyFont="1" applyFill="1" applyAlignment="1">
      <alignment horizontal="right" vertical="center"/>
    </xf>
    <xf numFmtId="14" fontId="3" fillId="0" borderId="0" xfId="1" applyNumberFormat="1" applyFont="1" applyFill="1" applyAlignment="1">
      <alignment horizontal="center" vertical="center"/>
    </xf>
    <xf numFmtId="49" fontId="3" fillId="0" borderId="0" xfId="1" applyNumberFormat="1" applyFont="1" applyFill="1" applyAlignment="1">
      <alignment horizontal="center" vertical="center"/>
    </xf>
    <xf numFmtId="167" fontId="3" fillId="0" borderId="4" xfId="1" applyNumberFormat="1" applyFont="1" applyFill="1" applyBorder="1" applyAlignment="1">
      <alignment horizontal="center" vertical="center"/>
    </xf>
    <xf numFmtId="168" fontId="5" fillId="0" borderId="4" xfId="1" applyNumberFormat="1" applyFont="1" applyFill="1" applyBorder="1" applyAlignment="1">
      <alignment horizontal="center" vertical="center" wrapText="1"/>
    </xf>
    <xf numFmtId="14" fontId="5" fillId="0" borderId="0" xfId="1" applyNumberFormat="1" applyFont="1" applyFill="1" applyAlignment="1">
      <alignment horizontal="center" vertical="center"/>
    </xf>
    <xf numFmtId="43" fontId="5" fillId="0" borderId="0" xfId="1" applyFont="1" applyFill="1" applyAlignment="1">
      <alignment horizontal="center" vertical="center"/>
    </xf>
    <xf numFmtId="0" fontId="3" fillId="0" borderId="0" xfId="0" applyFont="1" applyFill="1" applyAlignment="1">
      <alignment horizontal="center" vertical="center" wrapText="1"/>
    </xf>
    <xf numFmtId="0" fontId="3" fillId="0" borderId="0" xfId="0" applyFont="1" applyFill="1" applyAlignment="1">
      <alignment vertical="center" wrapText="1"/>
    </xf>
    <xf numFmtId="49" fontId="5" fillId="0" borderId="0" xfId="0" applyNumberFormat="1" applyFont="1" applyFill="1" applyAlignment="1">
      <alignment horizontal="center" vertical="center"/>
    </xf>
    <xf numFmtId="1" fontId="4" fillId="0" borderId="0" xfId="1" applyNumberFormat="1" applyFont="1" applyFill="1" applyAlignment="1">
      <alignment horizontal="center" vertical="center"/>
    </xf>
    <xf numFmtId="14" fontId="4" fillId="0" borderId="0" xfId="0" applyNumberFormat="1" applyFont="1" applyFill="1" applyAlignment="1">
      <alignment horizontal="center" vertical="center"/>
    </xf>
    <xf numFmtId="164" fontId="3" fillId="0" borderId="0" xfId="1" applyNumberFormat="1" applyFont="1" applyFill="1" applyAlignment="1">
      <alignment horizontal="center" vertical="center" wrapText="1"/>
    </xf>
    <xf numFmtId="14" fontId="15" fillId="0" borderId="1" xfId="0" applyNumberFormat="1" applyFont="1" applyFill="1" applyBorder="1" applyAlignment="1">
      <alignment horizontal="center" vertical="center"/>
    </xf>
    <xf numFmtId="14" fontId="5" fillId="0" borderId="0" xfId="0" applyNumberFormat="1" applyFont="1" applyFill="1" applyAlignment="1">
      <alignment horizontal="center" vertical="center"/>
    </xf>
    <xf numFmtId="4" fontId="5" fillId="0" borderId="0" xfId="0" applyNumberFormat="1" applyFont="1" applyFill="1" applyAlignment="1">
      <alignment horizontal="center" vertical="center"/>
    </xf>
    <xf numFmtId="49" fontId="5" fillId="0" borderId="0" xfId="1" applyNumberFormat="1" applyFont="1" applyFill="1" applyAlignment="1">
      <alignment horizontal="center" vertical="center"/>
    </xf>
    <xf numFmtId="4" fontId="7" fillId="0" borderId="0" xfId="0" applyNumberFormat="1" applyFont="1" applyFill="1" applyAlignment="1">
      <alignment horizontal="center" vertical="center"/>
    </xf>
    <xf numFmtId="9" fontId="5" fillId="0" borderId="0" xfId="2" applyFont="1" applyFill="1" applyAlignment="1">
      <alignment horizontal="center" vertical="center"/>
    </xf>
    <xf numFmtId="166" fontId="3" fillId="0" borderId="0" xfId="1" applyNumberFormat="1" applyFont="1" applyFill="1" applyAlignment="1">
      <alignment horizontal="center" vertical="center"/>
    </xf>
    <xf numFmtId="43" fontId="4" fillId="0" borderId="0" xfId="1" applyFont="1" applyFill="1" applyAlignment="1">
      <alignment horizontal="center" vertical="center"/>
    </xf>
    <xf numFmtId="0" fontId="5" fillId="0" borderId="0" xfId="0" applyFont="1" applyFill="1" applyAlignment="1">
      <alignment horizontal="center" vertical="center" wrapText="1"/>
    </xf>
    <xf numFmtId="9" fontId="5" fillId="0" borderId="0" xfId="2" applyFont="1" applyFill="1" applyAlignment="1">
      <alignment horizontal="center" vertical="center" wrapText="1"/>
    </xf>
    <xf numFmtId="49" fontId="5" fillId="0" borderId="0" xfId="2" applyNumberFormat="1" applyFont="1" applyFill="1" applyAlignment="1">
      <alignment horizontal="center" vertical="center" wrapText="1"/>
    </xf>
    <xf numFmtId="14" fontId="5" fillId="0" borderId="0" xfId="0" applyNumberFormat="1" applyFont="1" applyFill="1" applyAlignment="1">
      <alignment horizontal="center" vertical="center" wrapText="1"/>
    </xf>
    <xf numFmtId="14" fontId="15" fillId="0" borderId="0" xfId="0" applyNumberFormat="1" applyFont="1" applyFill="1" applyAlignment="1">
      <alignment horizontal="center" vertical="center"/>
    </xf>
    <xf numFmtId="14" fontId="4" fillId="0" borderId="0" xfId="1" applyNumberFormat="1" applyFont="1" applyFill="1" applyAlignment="1">
      <alignment horizontal="center" vertical="center"/>
    </xf>
    <xf numFmtId="37" fontId="3" fillId="0" borderId="0" xfId="1" applyNumberFormat="1" applyFont="1" applyFill="1" applyAlignment="1">
      <alignment horizontal="center" vertical="center"/>
    </xf>
    <xf numFmtId="43" fontId="14" fillId="0" borderId="0" xfId="1" applyFont="1" applyFill="1" applyAlignment="1">
      <alignment horizontal="center" vertical="center"/>
    </xf>
    <xf numFmtId="49" fontId="7" fillId="2" borderId="1" xfId="1" applyNumberFormat="1" applyFont="1" applyFill="1" applyBorder="1" applyAlignment="1">
      <alignment horizontal="left" vertical="center" wrapText="1"/>
    </xf>
    <xf numFmtId="3" fontId="5" fillId="0" borderId="1" xfId="1" applyNumberFormat="1" applyFont="1" applyFill="1" applyBorder="1" applyAlignment="1">
      <alignment horizontal="right" vertical="center" wrapText="1"/>
    </xf>
    <xf numFmtId="14" fontId="12" fillId="0" borderId="1" xfId="9" applyNumberFormat="1" applyFont="1" applyFill="1" applyBorder="1" applyAlignment="1">
      <alignment horizontal="left" vertical="center" wrapText="1"/>
    </xf>
    <xf numFmtId="14" fontId="5" fillId="0" borderId="1" xfId="0" applyNumberFormat="1" applyFont="1" applyFill="1" applyBorder="1" applyAlignment="1">
      <alignment horizontal="left" vertical="center" wrapText="1"/>
    </xf>
    <xf numFmtId="43" fontId="3" fillId="0" borderId="1" xfId="1" applyFont="1" applyFill="1" applyBorder="1" applyAlignment="1">
      <alignment horizontal="left" vertical="center"/>
    </xf>
    <xf numFmtId="0" fontId="3" fillId="0" borderId="4" xfId="0" applyFont="1" applyFill="1" applyBorder="1" applyAlignment="1">
      <alignment horizontal="left" vertical="center" wrapText="1"/>
    </xf>
    <xf numFmtId="49" fontId="5" fillId="0" borderId="4" xfId="0" applyNumberFormat="1" applyFont="1" applyFill="1" applyBorder="1" applyAlignment="1">
      <alignment horizontal="center" vertical="center"/>
    </xf>
    <xf numFmtId="37" fontId="5" fillId="0" borderId="4" xfId="1" applyNumberFormat="1" applyFont="1" applyFill="1" applyBorder="1" applyAlignment="1">
      <alignment horizontal="center" vertical="center" wrapText="1"/>
    </xf>
    <xf numFmtId="43" fontId="3" fillId="0" borderId="4" xfId="1" applyFont="1" applyFill="1" applyBorder="1" applyAlignment="1">
      <alignment horizontal="center" vertical="center"/>
    </xf>
    <xf numFmtId="49" fontId="17" fillId="0" borderId="1" xfId="9" applyNumberFormat="1" applyFont="1" applyFill="1" applyBorder="1" applyAlignment="1">
      <alignment horizontal="center" vertical="center"/>
    </xf>
    <xf numFmtId="14" fontId="4" fillId="0" borderId="1" xfId="0" applyNumberFormat="1" applyFont="1" applyFill="1" applyBorder="1" applyAlignment="1">
      <alignment horizontal="left" vertical="center" wrapText="1"/>
    </xf>
    <xf numFmtId="164" fontId="3" fillId="0" borderId="1" xfId="1" applyNumberFormat="1" applyFont="1" applyFill="1" applyBorder="1" applyAlignment="1">
      <alignment horizontal="right" vertical="center"/>
    </xf>
    <xf numFmtId="49" fontId="3" fillId="0" borderId="1" xfId="1" applyNumberFormat="1" applyFont="1" applyFill="1" applyBorder="1" applyAlignment="1">
      <alignment horizontal="left" vertical="center" wrapText="1"/>
    </xf>
    <xf numFmtId="0" fontId="3" fillId="0" borderId="1" xfId="0" applyNumberFormat="1" applyFont="1" applyFill="1" applyBorder="1" applyAlignment="1">
      <alignment horizontal="justify" vertical="center" wrapText="1"/>
    </xf>
    <xf numFmtId="14" fontId="5" fillId="0" borderId="4" xfId="0" applyNumberFormat="1" applyFont="1" applyFill="1" applyBorder="1" applyAlignment="1">
      <alignment horizontal="center" vertical="center" wrapText="1"/>
    </xf>
    <xf numFmtId="49" fontId="5" fillId="0" borderId="4" xfId="1" applyNumberFormat="1" applyFont="1" applyFill="1" applyBorder="1" applyAlignment="1">
      <alignment horizontal="left" vertical="center" wrapText="1"/>
    </xf>
    <xf numFmtId="0" fontId="3" fillId="0" borderId="4" xfId="0" applyFont="1" applyFill="1" applyBorder="1" applyAlignment="1">
      <alignment vertical="center" wrapText="1"/>
    </xf>
    <xf numFmtId="49" fontId="5" fillId="0" borderId="4" xfId="1" applyNumberFormat="1" applyFont="1" applyFill="1" applyBorder="1" applyAlignment="1">
      <alignment horizontal="left" vertical="top" wrapText="1"/>
    </xf>
    <xf numFmtId="9" fontId="7" fillId="0" borderId="4" xfId="2" applyFont="1" applyFill="1" applyBorder="1" applyAlignment="1">
      <alignment horizontal="center" textRotation="255" wrapText="1"/>
    </xf>
    <xf numFmtId="0" fontId="17" fillId="0" borderId="1" xfId="9" applyNumberFormat="1" applyFont="1" applyFill="1" applyBorder="1" applyAlignment="1">
      <alignment horizontal="center" vertical="center"/>
    </xf>
    <xf numFmtId="164" fontId="3" fillId="0" borderId="1" xfId="1" applyNumberFormat="1" applyFont="1" applyFill="1" applyBorder="1" applyAlignment="1">
      <alignment horizontal="center" vertical="center"/>
    </xf>
    <xf numFmtId="14" fontId="4" fillId="0" borderId="1" xfId="0" applyNumberFormat="1" applyFont="1" applyFill="1" applyBorder="1" applyAlignment="1">
      <alignment horizontal="center" vertical="center" wrapText="1"/>
    </xf>
    <xf numFmtId="0" fontId="3" fillId="0" borderId="1" xfId="0" applyFont="1" applyFill="1" applyBorder="1" applyAlignment="1">
      <alignment horizontal="right" vertical="center"/>
    </xf>
    <xf numFmtId="14" fontId="4" fillId="0" borderId="0" xfId="0" applyNumberFormat="1" applyFont="1" applyFill="1" applyAlignment="1">
      <alignment horizontal="left" vertical="center" wrapText="1"/>
    </xf>
    <xf numFmtId="0" fontId="3" fillId="0" borderId="4" xfId="0" applyFont="1" applyFill="1" applyBorder="1" applyAlignment="1">
      <alignment horizontal="left" vertical="center"/>
    </xf>
    <xf numFmtId="0" fontId="5" fillId="0" borderId="4" xfId="1" applyNumberFormat="1" applyFont="1" applyFill="1" applyBorder="1" applyAlignment="1">
      <alignment horizontal="center" vertical="center"/>
    </xf>
    <xf numFmtId="14" fontId="6" fillId="0" borderId="4" xfId="0" applyNumberFormat="1" applyFont="1" applyFill="1" applyBorder="1" applyAlignment="1">
      <alignment horizontal="center" vertical="center"/>
    </xf>
    <xf numFmtId="0" fontId="3" fillId="0" borderId="4" xfId="0" applyNumberFormat="1" applyFont="1" applyFill="1" applyBorder="1" applyAlignment="1">
      <alignment horizontal="justify" vertical="top" wrapText="1"/>
    </xf>
    <xf numFmtId="1" fontId="3" fillId="0" borderId="4" xfId="1"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3" fontId="3" fillId="0" borderId="4" xfId="1" applyNumberFormat="1" applyFont="1" applyFill="1" applyBorder="1" applyAlignment="1">
      <alignment horizontal="right" vertical="center"/>
    </xf>
    <xf numFmtId="14" fontId="4" fillId="0" borderId="4" xfId="0" applyNumberFormat="1" applyFont="1" applyFill="1" applyBorder="1" applyAlignment="1">
      <alignment vertical="center"/>
    </xf>
    <xf numFmtId="14" fontId="3" fillId="0" borderId="4" xfId="1" applyNumberFormat="1" applyFont="1" applyFill="1" applyBorder="1" applyAlignment="1">
      <alignment horizontal="center" vertical="center"/>
    </xf>
    <xf numFmtId="49" fontId="3" fillId="0" borderId="4" xfId="1" applyNumberFormat="1" applyFont="1" applyFill="1" applyBorder="1" applyAlignment="1">
      <alignment horizontal="center" vertical="center"/>
    </xf>
    <xf numFmtId="14" fontId="5" fillId="0" borderId="4" xfId="1" applyNumberFormat="1" applyFont="1" applyFill="1" applyBorder="1" applyAlignment="1">
      <alignment horizontal="center" vertical="center"/>
    </xf>
    <xf numFmtId="0" fontId="3" fillId="0" borderId="4" xfId="0" applyFont="1" applyFill="1" applyBorder="1" applyAlignment="1">
      <alignment horizontal="center" vertical="center" wrapText="1"/>
    </xf>
    <xf numFmtId="3" fontId="3" fillId="0" borderId="4" xfId="1" applyNumberFormat="1" applyFont="1" applyFill="1" applyBorder="1" applyAlignment="1">
      <alignment vertical="center"/>
    </xf>
    <xf numFmtId="1" fontId="4" fillId="0" borderId="4" xfId="1" applyNumberFormat="1" applyFont="1" applyFill="1" applyBorder="1" applyAlignment="1">
      <alignment horizontal="center" vertical="center"/>
    </xf>
    <xf numFmtId="14" fontId="4" fillId="0" borderId="4" xfId="0" applyNumberFormat="1" applyFont="1" applyFill="1" applyBorder="1" applyAlignment="1">
      <alignment horizontal="center" vertical="center"/>
    </xf>
    <xf numFmtId="43" fontId="4" fillId="0" borderId="4" xfId="1" applyFont="1" applyFill="1" applyBorder="1" applyAlignment="1">
      <alignment horizontal="center" vertical="center"/>
    </xf>
    <xf numFmtId="9" fontId="5" fillId="0" borderId="4" xfId="2" applyFont="1" applyFill="1" applyBorder="1" applyAlignment="1">
      <alignment horizontal="center" vertical="center" wrapText="1"/>
    </xf>
    <xf numFmtId="49" fontId="5" fillId="0" borderId="4" xfId="2" applyNumberFormat="1" applyFont="1" applyFill="1" applyBorder="1" applyAlignment="1">
      <alignment horizontal="center" vertical="center" wrapText="1"/>
    </xf>
    <xf numFmtId="14" fontId="15" fillId="0" borderId="4" xfId="0" applyNumberFormat="1" applyFont="1" applyFill="1" applyBorder="1" applyAlignment="1">
      <alignment horizontal="center" vertical="center"/>
    </xf>
    <xf numFmtId="0" fontId="5" fillId="0" borderId="1" xfId="0" applyFont="1" applyFill="1" applyBorder="1" applyAlignment="1">
      <alignment horizontal="right" vertical="center" wrapText="1"/>
    </xf>
    <xf numFmtId="0" fontId="3" fillId="0" borderId="1" xfId="0" applyFont="1" applyFill="1" applyBorder="1" applyAlignment="1">
      <alignment horizontal="right" vertical="center" wrapText="1"/>
    </xf>
    <xf numFmtId="49" fontId="5" fillId="0" borderId="1" xfId="0" applyNumberFormat="1" applyFont="1" applyFill="1" applyBorder="1" applyAlignment="1">
      <alignment horizontal="right" vertical="center"/>
    </xf>
    <xf numFmtId="1" fontId="9" fillId="0" borderId="1" xfId="0" applyNumberFormat="1" applyFont="1" applyFill="1" applyBorder="1" applyAlignment="1">
      <alignment horizontal="right" vertical="center" wrapText="1"/>
    </xf>
    <xf numFmtId="0" fontId="3" fillId="0" borderId="4" xfId="0" applyFont="1" applyFill="1" applyBorder="1" applyAlignment="1">
      <alignment horizontal="right" vertical="center"/>
    </xf>
    <xf numFmtId="0" fontId="3" fillId="0" borderId="0" xfId="0" applyFont="1" applyFill="1" applyAlignment="1">
      <alignment horizontal="right" vertical="center"/>
    </xf>
    <xf numFmtId="9" fontId="7" fillId="0" borderId="1" xfId="2" applyFont="1" applyFill="1" applyBorder="1" applyAlignment="1">
      <alignment horizontal="center" textRotation="255" wrapText="1"/>
    </xf>
    <xf numFmtId="0" fontId="5" fillId="0" borderId="1" xfId="10" applyFont="1" applyFill="1" applyBorder="1" applyAlignment="1">
      <alignment horizontal="center" vertical="center" wrapText="1"/>
    </xf>
    <xf numFmtId="0" fontId="12" fillId="0" borderId="1" xfId="9" applyFont="1" applyFill="1" applyBorder="1" applyAlignment="1">
      <alignment horizontal="center" vertical="center"/>
    </xf>
    <xf numFmtId="0" fontId="3" fillId="0" borderId="4" xfId="0" applyNumberFormat="1" applyFont="1" applyFill="1" applyBorder="1" applyAlignment="1">
      <alignment horizontal="left" vertical="center" wrapText="1"/>
    </xf>
    <xf numFmtId="0" fontId="3" fillId="0" borderId="0" xfId="0" applyNumberFormat="1" applyFont="1" applyFill="1" applyAlignment="1">
      <alignment horizontal="left" vertical="center" wrapText="1"/>
    </xf>
    <xf numFmtId="0" fontId="19" fillId="0" borderId="0" xfId="0" applyFont="1" applyAlignment="1">
      <alignment vertical="center"/>
    </xf>
    <xf numFmtId="0" fontId="20" fillId="19" borderId="9" xfId="9" applyFont="1" applyFill="1" applyBorder="1" applyAlignment="1">
      <alignment horizontal="left" vertical="center" wrapText="1"/>
    </xf>
    <xf numFmtId="0" fontId="21" fillId="20" borderId="10" xfId="0" applyFont="1" applyFill="1" applyBorder="1" applyAlignment="1">
      <alignment horizontal="left" vertical="center" wrapText="1"/>
    </xf>
    <xf numFmtId="0" fontId="21" fillId="20" borderId="11" xfId="0" applyFont="1" applyFill="1" applyBorder="1" applyAlignment="1">
      <alignment horizontal="left" vertical="center" wrapText="1"/>
    </xf>
    <xf numFmtId="8" fontId="21" fillId="20" borderId="11" xfId="0" applyNumberFormat="1" applyFont="1" applyFill="1" applyBorder="1" applyAlignment="1">
      <alignment horizontal="left" vertical="center" wrapText="1"/>
    </xf>
    <xf numFmtId="6" fontId="21" fillId="20" borderId="11" xfId="0" applyNumberFormat="1" applyFont="1" applyFill="1" applyBorder="1" applyAlignment="1">
      <alignment horizontal="left" vertical="center" wrapText="1"/>
    </xf>
    <xf numFmtId="0" fontId="20" fillId="19" borderId="12" xfId="9" applyFont="1" applyFill="1" applyBorder="1" applyAlignment="1">
      <alignment horizontal="left" vertical="center" wrapText="1"/>
    </xf>
    <xf numFmtId="0" fontId="21" fillId="20" borderId="13" xfId="0" applyFont="1" applyFill="1" applyBorder="1" applyAlignment="1">
      <alignment horizontal="left" vertical="center" wrapText="1"/>
    </xf>
    <xf numFmtId="0" fontId="21" fillId="20" borderId="14" xfId="0" applyFont="1" applyFill="1" applyBorder="1" applyAlignment="1">
      <alignment horizontal="left" vertical="center" wrapText="1"/>
    </xf>
    <xf numFmtId="0" fontId="22" fillId="18" borderId="6" xfId="9" applyFont="1" applyFill="1" applyBorder="1" applyAlignment="1">
      <alignment horizontal="left" vertical="center" wrapText="1"/>
    </xf>
    <xf numFmtId="0" fontId="22" fillId="18" borderId="7" xfId="9" applyFont="1" applyFill="1" applyBorder="1" applyAlignment="1">
      <alignment horizontal="left" vertical="center" wrapText="1"/>
    </xf>
    <xf numFmtId="0" fontId="22" fillId="18" borderId="8" xfId="9" applyFont="1" applyFill="1" applyBorder="1" applyAlignment="1">
      <alignment horizontal="left" vertical="center" wrapText="1"/>
    </xf>
    <xf numFmtId="0" fontId="23" fillId="0" borderId="0" xfId="0" applyFont="1" applyAlignment="1">
      <alignment vertical="center"/>
    </xf>
    <xf numFmtId="3" fontId="5" fillId="0" borderId="1" xfId="0" applyNumberFormat="1" applyFont="1" applyFill="1" applyBorder="1" applyAlignment="1">
      <alignment horizontal="right" vertical="center"/>
    </xf>
    <xf numFmtId="0" fontId="9" fillId="0" borderId="1" xfId="0" applyFont="1" applyFill="1" applyBorder="1" applyAlignment="1">
      <alignment horizontal="left" vertical="center" wrapText="1"/>
    </xf>
    <xf numFmtId="0" fontId="3" fillId="0" borderId="0" xfId="0" applyFont="1" applyFill="1" applyAlignment="1">
      <alignment horizontal="justify" vertical="center"/>
    </xf>
    <xf numFmtId="13" fontId="5" fillId="0" borderId="1" xfId="1" applyNumberFormat="1" applyFont="1" applyFill="1" applyBorder="1" applyAlignment="1">
      <alignment horizontal="center" vertical="center" wrapText="1"/>
    </xf>
    <xf numFmtId="165" fontId="7" fillId="0" borderId="1" xfId="2" applyNumberFormat="1" applyFont="1" applyFill="1" applyBorder="1" applyAlignment="1">
      <alignment horizontal="center" vertical="center"/>
    </xf>
    <xf numFmtId="4" fontId="5" fillId="0" borderId="1" xfId="1" applyNumberFormat="1" applyFont="1" applyFill="1" applyBorder="1" applyAlignment="1">
      <alignment horizontal="center" vertical="center" wrapText="1"/>
    </xf>
    <xf numFmtId="0" fontId="3" fillId="0" borderId="1" xfId="0" applyFont="1" applyFill="1" applyBorder="1" applyAlignment="1">
      <alignment horizontal="justify" vertical="center"/>
    </xf>
    <xf numFmtId="3" fontId="5" fillId="0" borderId="1" xfId="0" applyNumberFormat="1" applyFont="1" applyFill="1" applyBorder="1" applyAlignment="1">
      <alignment vertical="center"/>
    </xf>
    <xf numFmtId="0" fontId="5" fillId="0" borderId="1" xfId="0" applyFont="1" applyFill="1" applyBorder="1" applyAlignment="1">
      <alignment vertical="center"/>
    </xf>
    <xf numFmtId="0" fontId="16" fillId="0" borderId="1" xfId="0" applyFont="1" applyFill="1" applyBorder="1" applyAlignment="1">
      <alignment vertical="center" wrapText="1"/>
    </xf>
    <xf numFmtId="0" fontId="16" fillId="0" borderId="1" xfId="0" applyFont="1" applyFill="1" applyBorder="1"/>
    <xf numFmtId="49" fontId="3" fillId="0" borderId="1" xfId="0" applyNumberFormat="1" applyFont="1" applyFill="1" applyBorder="1" applyAlignment="1">
      <alignment horizontal="left" vertical="center" wrapText="1"/>
    </xf>
    <xf numFmtId="0" fontId="17" fillId="0" borderId="1" xfId="9" applyFont="1" applyFill="1" applyBorder="1" applyAlignment="1">
      <alignment horizontal="center" vertical="center"/>
    </xf>
    <xf numFmtId="0" fontId="5" fillId="0" borderId="4" xfId="1" applyNumberFormat="1" applyFont="1" applyFill="1" applyBorder="1" applyAlignment="1">
      <alignment horizontal="center" vertical="center" wrapText="1"/>
    </xf>
    <xf numFmtId="14" fontId="5" fillId="0" borderId="4" xfId="1" applyNumberFormat="1"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5" fillId="0" borderId="4" xfId="0" applyNumberFormat="1" applyFont="1" applyFill="1" applyBorder="1" applyAlignment="1">
      <alignment horizontal="center" vertical="center"/>
    </xf>
    <xf numFmtId="43" fontId="14" fillId="0" borderId="4" xfId="1" applyFont="1" applyFill="1" applyBorder="1" applyAlignment="1">
      <alignment horizontal="center" vertical="center"/>
    </xf>
    <xf numFmtId="14" fontId="5" fillId="0" borderId="4" xfId="0" applyNumberFormat="1" applyFont="1" applyFill="1" applyBorder="1" applyAlignment="1">
      <alignment horizontal="center" vertical="center"/>
    </xf>
    <xf numFmtId="14" fontId="7" fillId="0" borderId="4" xfId="0" applyNumberFormat="1" applyFont="1" applyFill="1" applyBorder="1" applyAlignment="1">
      <alignment horizontal="center" vertical="center"/>
    </xf>
    <xf numFmtId="43" fontId="7" fillId="0" borderId="4" xfId="1" applyFont="1" applyFill="1" applyBorder="1" applyAlignment="1">
      <alignment horizontal="center" vertical="center"/>
    </xf>
    <xf numFmtId="166" fontId="7" fillId="0" borderId="4" xfId="1" applyNumberFormat="1" applyFont="1" applyFill="1" applyBorder="1" applyAlignment="1">
      <alignment horizontal="center" vertical="center"/>
    </xf>
    <xf numFmtId="165" fontId="7" fillId="0" borderId="4" xfId="2" applyNumberFormat="1" applyFont="1" applyFill="1" applyBorder="1" applyAlignment="1">
      <alignment horizontal="center" vertical="center"/>
    </xf>
    <xf numFmtId="0" fontId="11" fillId="0" borderId="1" xfId="9" applyFont="1" applyFill="1" applyBorder="1" applyAlignment="1">
      <alignment horizontal="center" vertical="center"/>
    </xf>
    <xf numFmtId="0" fontId="8" fillId="0" borderId="1" xfId="9" applyFill="1" applyBorder="1" applyAlignment="1">
      <alignment horizontal="center" vertical="center"/>
    </xf>
    <xf numFmtId="49" fontId="4" fillId="0" borderId="4" xfId="1" applyNumberFormat="1" applyFont="1" applyFill="1" applyBorder="1" applyAlignment="1">
      <alignment horizontal="center" vertical="center"/>
    </xf>
    <xf numFmtId="14" fontId="4" fillId="0" borderId="4" xfId="1" applyNumberFormat="1" applyFont="1" applyFill="1" applyBorder="1" applyAlignment="1">
      <alignment horizontal="center" vertical="center"/>
    </xf>
    <xf numFmtId="9" fontId="7" fillId="0" borderId="1" xfId="2" applyFont="1" applyFill="1" applyBorder="1" applyAlignment="1">
      <alignment horizontal="center" textRotation="255" wrapText="1"/>
    </xf>
    <xf numFmtId="49" fontId="7" fillId="15" borderId="1" xfId="3" applyNumberFormat="1" applyFont="1" applyFill="1" applyBorder="1" applyAlignment="1">
      <alignment horizontal="center" vertical="center" wrapText="1"/>
    </xf>
    <xf numFmtId="9" fontId="7" fillId="0" borderId="2" xfId="2" applyFont="1" applyFill="1" applyBorder="1" applyAlignment="1">
      <alignment horizontal="center" textRotation="255" wrapText="1"/>
    </xf>
  </cellXfs>
  <cellStyles count="11">
    <cellStyle name="Énfasis1" xfId="10" builtinId="29"/>
    <cellStyle name="Hipervínculo" xfId="9" builtinId="8"/>
    <cellStyle name="Millares" xfId="1" builtinId="3"/>
    <cellStyle name="Millares 2" xfId="4"/>
    <cellStyle name="Normal" xfId="0" builtinId="0"/>
    <cellStyle name="Normal 15" xfId="5"/>
    <cellStyle name="Normal 17" xfId="6"/>
    <cellStyle name="Normal 2" xfId="3"/>
    <cellStyle name="Normal 6" xfId="7"/>
    <cellStyle name="Normal 9" xfId="8"/>
    <cellStyle name="Porcentaje" xfId="2" builtinId="5"/>
  </cellStyles>
  <dxfs count="138">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ill>
        <patternFill>
          <bgColor theme="9" tint="-0.24994659260841701"/>
        </patternFill>
      </fill>
    </dxf>
    <dxf>
      <font>
        <b/>
        <i val="0"/>
        <color rgb="FFFFFF00"/>
      </font>
      <fill>
        <patternFill>
          <fgColor rgb="FFFF0000"/>
          <bgColor rgb="FFFF0000"/>
        </patternFill>
      </fill>
    </dxf>
    <dxf>
      <font>
        <b/>
        <i val="0"/>
        <color rgb="FFFFFF00"/>
      </font>
      <fill>
        <patternFill>
          <fgColor rgb="FFFF0000"/>
          <bgColor rgb="FFFF0000"/>
        </patternFill>
      </fill>
    </dxf>
    <dxf>
      <font>
        <color rgb="FF9C0006"/>
      </font>
      <fill>
        <patternFill>
          <bgColor rgb="FFFFC7CE"/>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color rgb="FF9C0006"/>
      </font>
      <fill>
        <patternFill>
          <bgColor rgb="FFFFC7CE"/>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s>
  <tableStyles count="0" defaultTableStyle="TableStyleMedium2" defaultPivotStyle="PivotStyleLight16"/>
  <colors>
    <mruColors>
      <color rgb="FFFF9999"/>
      <color rgb="FFFFCCCC"/>
      <color rgb="FF00FF00"/>
      <color rgb="FFFF7C80"/>
      <color rgb="FFFF0066"/>
      <color rgb="FF000099"/>
      <color rgb="FF0066FF"/>
      <color rgb="FFFF5050"/>
      <color rgb="FF005C2A"/>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colombiacompra.gov.co/tienda-virtual-del-estado-colombiano/ordenes-de-compra?number_order=&amp;state=&amp;entity=migracion&amp;sort=desc&amp;order=Orden%20de%20Compr" TargetMode="External"/></Relationships>
</file>

<file path=xl/drawings/drawing1.xml><?xml version="1.0" encoding="utf-8"?>
<xdr:wsDr xmlns:xdr="http://schemas.openxmlformats.org/drawingml/2006/spreadsheetDrawing" xmlns:a="http://schemas.openxmlformats.org/drawingml/2006/main">
  <xdr:twoCellAnchor>
    <xdr:from>
      <xdr:col>105</xdr:col>
      <xdr:colOff>179294</xdr:colOff>
      <xdr:row>0</xdr:row>
      <xdr:rowOff>493059</xdr:rowOff>
    </xdr:from>
    <xdr:to>
      <xdr:col>105</xdr:col>
      <xdr:colOff>795618</xdr:colOff>
      <xdr:row>1</xdr:row>
      <xdr:rowOff>0</xdr:rowOff>
    </xdr:to>
    <xdr:sp macro="" textlink="">
      <xdr:nvSpPr>
        <xdr:cNvPr id="2" name="1 Flecha arriba"/>
        <xdr:cNvSpPr/>
      </xdr:nvSpPr>
      <xdr:spPr>
        <a:xfrm>
          <a:off x="94420765" y="493059"/>
          <a:ext cx="616324" cy="840441"/>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105</xdr:col>
      <xdr:colOff>179294</xdr:colOff>
      <xdr:row>17</xdr:row>
      <xdr:rowOff>493059</xdr:rowOff>
    </xdr:from>
    <xdr:to>
      <xdr:col>105</xdr:col>
      <xdr:colOff>795618</xdr:colOff>
      <xdr:row>18</xdr:row>
      <xdr:rowOff>0</xdr:rowOff>
    </xdr:to>
    <xdr:sp macro="" textlink="">
      <xdr:nvSpPr>
        <xdr:cNvPr id="5" name="4 Flecha arriba"/>
        <xdr:cNvSpPr/>
      </xdr:nvSpPr>
      <xdr:spPr>
        <a:xfrm>
          <a:off x="100864147" y="78463588"/>
          <a:ext cx="616324" cy="1042147"/>
        </a:xfrm>
        <a:prstGeom prst="upArrow">
          <a:avLst/>
        </a:prstGeom>
        <a:solidFill>
          <a:srgbClr val="00B05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123825</xdr:colOff>
      <xdr:row>1</xdr:row>
      <xdr:rowOff>123825</xdr:rowOff>
    </xdr:to>
    <xdr:pic>
      <xdr:nvPicPr>
        <xdr:cNvPr id="2" name="1 Imagen" descr="orden descendente">
          <a:hlinkClick xmlns:r="http://schemas.openxmlformats.org/officeDocument/2006/relationships" r:id="rId1" tooltip="ordenar por Orden de Compra"/>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0" y="21907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24433491/AppData/Local/Microsoft/Windows/Temporary%20Internet%20Files/Content.Outlook/7BBKTJ46/INFORME%20DE%20GESTION%202016%20(4-5-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TOS 2016"/>
      <sheetName val="SUPERVISIONES 2015"/>
    </sheetNames>
    <sheetDataSet>
      <sheetData sheetId="0"/>
      <sheetData sheetId="1">
        <row r="3">
          <cell r="A3" t="str">
            <v>ABELARDO ALFREDO GOMEZ MENDEZ</v>
          </cell>
          <cell r="B3">
            <v>76316134</v>
          </cell>
        </row>
        <row r="4">
          <cell r="A4" t="str">
            <v>ADIELA DEL CARMEN BENITEZ CHARRIA</v>
          </cell>
          <cell r="B4">
            <v>51574674</v>
          </cell>
        </row>
        <row r="5">
          <cell r="A5" t="str">
            <v>ADOLFO DE JESUS VEGA GOMEZ</v>
          </cell>
          <cell r="B5">
            <v>74320636</v>
          </cell>
        </row>
        <row r="6">
          <cell r="A6" t="str">
            <v>ADOLFO GONZALEZ VILLAR</v>
          </cell>
          <cell r="B6">
            <v>79340365</v>
          </cell>
        </row>
        <row r="7">
          <cell r="A7" t="str">
            <v>ADONIO DAZA VELANDIA</v>
          </cell>
          <cell r="B7">
            <v>79705370</v>
          </cell>
        </row>
        <row r="8">
          <cell r="A8" t="str">
            <v>ADRIANA ISABEL MONCADA CARVAJAL</v>
          </cell>
          <cell r="B8">
            <v>1024495295</v>
          </cell>
        </row>
        <row r="9">
          <cell r="A9" t="str">
            <v>ADRIANA MARCELA HINOJOSA CASTAÑEDA</v>
          </cell>
          <cell r="B9">
            <v>68296543</v>
          </cell>
        </row>
        <row r="10">
          <cell r="A10" t="str">
            <v>ADRIANA MERCEDES RODRIGUEZ VILLATE</v>
          </cell>
          <cell r="B10">
            <v>52993820</v>
          </cell>
        </row>
        <row r="11">
          <cell r="A11" t="str">
            <v>ADRIANA PAOLA CUERVO PULIDO</v>
          </cell>
          <cell r="B11">
            <v>52934097</v>
          </cell>
        </row>
        <row r="12">
          <cell r="A12" t="str">
            <v>AIDA LORENA TELLO LOPEZ</v>
          </cell>
          <cell r="B12">
            <v>27082113</v>
          </cell>
        </row>
        <row r="13">
          <cell r="A13" t="str">
            <v>AIDA MILENA PEREZ AROSEMENA</v>
          </cell>
          <cell r="B13">
            <v>31164881</v>
          </cell>
        </row>
        <row r="14">
          <cell r="A14" t="str">
            <v>ALBA LUCIA CRUZ RODRIGUEZ</v>
          </cell>
          <cell r="B14">
            <v>35492456</v>
          </cell>
        </row>
        <row r="15">
          <cell r="A15" t="str">
            <v>ALBEIRO LOSADA FARFAN</v>
          </cell>
          <cell r="B15">
            <v>94367897</v>
          </cell>
        </row>
        <row r="16">
          <cell r="A16" t="str">
            <v>ALBERTO ALEXANDER MURILLO HERRERA</v>
          </cell>
          <cell r="B16">
            <v>93373942</v>
          </cell>
        </row>
        <row r="17">
          <cell r="A17" t="str">
            <v xml:space="preserve">ALBERTO ALZATE </v>
          </cell>
          <cell r="B17">
            <v>4470197</v>
          </cell>
        </row>
        <row r="18">
          <cell r="A18" t="str">
            <v>ALEJANDRA JINNETH PINILLA REYES</v>
          </cell>
          <cell r="B18">
            <v>52780783</v>
          </cell>
        </row>
        <row r="19">
          <cell r="A19" t="str">
            <v>ALEJANDRO BURITICA GOMEZ</v>
          </cell>
          <cell r="B19">
            <v>1128445853</v>
          </cell>
        </row>
        <row r="20">
          <cell r="A20" t="str">
            <v>ALEJANDRO FALLA SANCHEZ</v>
          </cell>
          <cell r="B20">
            <v>79617767</v>
          </cell>
        </row>
        <row r="21">
          <cell r="A21" t="str">
            <v>ALEX DEAN YEPES BARRIOS</v>
          </cell>
          <cell r="B21">
            <v>72201267</v>
          </cell>
        </row>
        <row r="22">
          <cell r="A22" t="str">
            <v>ALEX FERNEY HINCAPIE NUÑEZ</v>
          </cell>
          <cell r="B22">
            <v>79963759</v>
          </cell>
        </row>
        <row r="23">
          <cell r="A23" t="str">
            <v>ALEX RIVERA PELAEZ</v>
          </cell>
          <cell r="B23">
            <v>94391708</v>
          </cell>
        </row>
        <row r="24">
          <cell r="A24" t="str">
            <v>ALEXANDER DURAN CAÑAS</v>
          </cell>
          <cell r="B24">
            <v>88221546</v>
          </cell>
        </row>
        <row r="25">
          <cell r="A25" t="str">
            <v>ALEXANDER ENRIQUE RODRIGUEZ OSORIO</v>
          </cell>
          <cell r="B25">
            <v>8507491</v>
          </cell>
        </row>
        <row r="26">
          <cell r="A26" t="str">
            <v>ALEXANDER GIRALDO PINEDA</v>
          </cell>
          <cell r="B26">
            <v>9817852</v>
          </cell>
        </row>
        <row r="27">
          <cell r="A27" t="str">
            <v>ALEXANDER ORLANDO ANGULO LEON</v>
          </cell>
          <cell r="B27">
            <v>79662924</v>
          </cell>
        </row>
        <row r="28">
          <cell r="A28" t="str">
            <v>ALEXANDER PASINGA LOPEZ</v>
          </cell>
          <cell r="B28">
            <v>87473040</v>
          </cell>
        </row>
        <row r="29">
          <cell r="A29" t="str">
            <v>ALEXANDER PEREZ INFANTE</v>
          </cell>
          <cell r="B29">
            <v>80147567</v>
          </cell>
        </row>
        <row r="30">
          <cell r="A30" t="str">
            <v xml:space="preserve">ALEXANDER RUBIO </v>
          </cell>
          <cell r="B30">
            <v>17356341</v>
          </cell>
        </row>
        <row r="31">
          <cell r="A31" t="str">
            <v>ALEXANDER SERNA VARON</v>
          </cell>
          <cell r="B31">
            <v>72228650</v>
          </cell>
        </row>
        <row r="32">
          <cell r="A32" t="str">
            <v>ALEXANDER SERRANO PINEDA</v>
          </cell>
          <cell r="B32">
            <v>94453666</v>
          </cell>
        </row>
        <row r="33">
          <cell r="A33" t="str">
            <v>ALEXANDER ZUÑIGA BERMUDEZ</v>
          </cell>
          <cell r="B33">
            <v>1130587089</v>
          </cell>
        </row>
        <row r="34">
          <cell r="A34" t="str">
            <v>ALEXEDID ALBEIRO PARDO PINZON</v>
          </cell>
          <cell r="B34">
            <v>86040562</v>
          </cell>
        </row>
        <row r="35">
          <cell r="A35" t="str">
            <v>ALEXIS FERNANDO CONTRERAS CARREÑO</v>
          </cell>
          <cell r="B35">
            <v>88030955</v>
          </cell>
        </row>
        <row r="36">
          <cell r="A36" t="str">
            <v>ALFONSO RODRIGUEZ CUMBE</v>
          </cell>
          <cell r="B36">
            <v>12203383</v>
          </cell>
        </row>
        <row r="37">
          <cell r="A37" t="str">
            <v>ALFREDO CALLETANO BASTIDAS OJEDA</v>
          </cell>
          <cell r="B37">
            <v>12969328</v>
          </cell>
        </row>
        <row r="38">
          <cell r="A38" t="str">
            <v>ALID ARCINIEGAS CARVAJAL</v>
          </cell>
          <cell r="B38">
            <v>2997089</v>
          </cell>
        </row>
        <row r="39">
          <cell r="A39" t="str">
            <v>ALMA MARIA VALENCIA PINTO</v>
          </cell>
          <cell r="B39">
            <v>31852260</v>
          </cell>
        </row>
        <row r="40">
          <cell r="A40" t="str">
            <v>ALVARO ALBERTO SANTANA FERRUCHO</v>
          </cell>
          <cell r="B40">
            <v>19468904</v>
          </cell>
        </row>
        <row r="41">
          <cell r="A41" t="str">
            <v>ALVARO ANDRADE RAMIREZ</v>
          </cell>
          <cell r="B41">
            <v>12994660</v>
          </cell>
        </row>
        <row r="42">
          <cell r="A42" t="str">
            <v>ALVARO ERNESTO FERNANDEZ VALLEJO</v>
          </cell>
          <cell r="B42">
            <v>76328498</v>
          </cell>
        </row>
        <row r="43">
          <cell r="A43" t="str">
            <v>ALVARO FRANCISCO ROJAS MANJARRES</v>
          </cell>
          <cell r="B43">
            <v>9658672</v>
          </cell>
        </row>
        <row r="44">
          <cell r="A44" t="str">
            <v>ALVARO RODRIGUEZ GOMEZ</v>
          </cell>
          <cell r="B44">
            <v>79342713</v>
          </cell>
        </row>
        <row r="45">
          <cell r="A45" t="str">
            <v>ALVARO RUEDA RINCON</v>
          </cell>
          <cell r="B45">
            <v>79116407</v>
          </cell>
        </row>
        <row r="46">
          <cell r="A46" t="str">
            <v>ALVEIRO JOAQUI MOLINA</v>
          </cell>
          <cell r="B46">
            <v>83219253</v>
          </cell>
        </row>
        <row r="47">
          <cell r="A47" t="str">
            <v>AMANDA MARTINA SANCHEZ SANCHEZ</v>
          </cell>
          <cell r="B47">
            <v>39664287</v>
          </cell>
        </row>
        <row r="48">
          <cell r="A48" t="str">
            <v>AMINTA VILLAMIZAR MORA</v>
          </cell>
          <cell r="B48">
            <v>51680160</v>
          </cell>
        </row>
        <row r="49">
          <cell r="A49" t="str">
            <v>AMIR ENRIQUE LECHUGA LECHUGA</v>
          </cell>
          <cell r="B49">
            <v>8642908</v>
          </cell>
        </row>
        <row r="50">
          <cell r="A50" t="str">
            <v>ANA CAROLINA INSIGNARES CASTAÑEDA</v>
          </cell>
          <cell r="B50">
            <v>52897533</v>
          </cell>
        </row>
        <row r="51">
          <cell r="A51" t="str">
            <v>ANA CECILIA ANGARITA GARCIA</v>
          </cell>
          <cell r="B51">
            <v>52224214</v>
          </cell>
        </row>
        <row r="52">
          <cell r="A52" t="str">
            <v>ANA CELMIRA VELASQUEZ ORTIZ</v>
          </cell>
          <cell r="B52">
            <v>1032379146</v>
          </cell>
        </row>
        <row r="53">
          <cell r="A53" t="str">
            <v>ANA CONSTANZA POLANIA ALMARIO</v>
          </cell>
          <cell r="B53">
            <v>52258308</v>
          </cell>
        </row>
        <row r="54">
          <cell r="A54" t="str">
            <v>ANA MARCELA MANCO MONTEALEGRE</v>
          </cell>
          <cell r="B54">
            <v>52546213</v>
          </cell>
        </row>
        <row r="55">
          <cell r="A55" t="str">
            <v>ANA MARIA OCHOA TABARES</v>
          </cell>
          <cell r="B55">
            <v>52528201</v>
          </cell>
        </row>
        <row r="56">
          <cell r="A56" t="str">
            <v>ANA MERCEDES FIGUEROA RAMIREZ</v>
          </cell>
          <cell r="B56">
            <v>30738603</v>
          </cell>
        </row>
        <row r="57">
          <cell r="A57" t="str">
            <v>ANA MILENA ACEVEDO SILVA</v>
          </cell>
          <cell r="B57">
            <v>30237746</v>
          </cell>
        </row>
        <row r="58">
          <cell r="A58" t="str">
            <v>ANA MILENA MOSQUERA PALACIOS</v>
          </cell>
          <cell r="B58">
            <v>43106175</v>
          </cell>
        </row>
        <row r="59">
          <cell r="A59" t="str">
            <v>ANA PAOLA MORENO BLANCO</v>
          </cell>
          <cell r="B59">
            <v>1095792999</v>
          </cell>
        </row>
        <row r="60">
          <cell r="A60" t="str">
            <v>ANA RUTH HURTADO GIRALDO</v>
          </cell>
          <cell r="B60">
            <v>52279938</v>
          </cell>
        </row>
        <row r="61">
          <cell r="A61" t="str">
            <v>ANDERSON GUEVARA MORA</v>
          </cell>
          <cell r="B61">
            <v>79707869</v>
          </cell>
        </row>
        <row r="62">
          <cell r="A62" t="str">
            <v>ANDERSON LEONARD ARENALES LONDOÑO</v>
          </cell>
          <cell r="B62">
            <v>1020744323</v>
          </cell>
        </row>
        <row r="63">
          <cell r="A63" t="str">
            <v>ANDREA CAROLINA RODRIGUEZ SANCHEZ</v>
          </cell>
          <cell r="B63">
            <v>52454568</v>
          </cell>
        </row>
        <row r="64">
          <cell r="A64" t="str">
            <v>ANDREA CONSTANZA RAMIREZ MEDINA</v>
          </cell>
          <cell r="B64">
            <v>52390529</v>
          </cell>
        </row>
        <row r="65">
          <cell r="A65" t="str">
            <v>ANDREA DEL PILAR LEGUIZAMON MORALES</v>
          </cell>
          <cell r="B65">
            <v>52917088</v>
          </cell>
        </row>
        <row r="66">
          <cell r="A66" t="str">
            <v>ANDREA MARIA URIBE CAHUANA</v>
          </cell>
          <cell r="B66">
            <v>1084735542</v>
          </cell>
        </row>
        <row r="67">
          <cell r="A67" t="str">
            <v>ANDREA MILENA ROSERO BOTINA</v>
          </cell>
          <cell r="B67">
            <v>1120216621</v>
          </cell>
        </row>
        <row r="68">
          <cell r="A68" t="str">
            <v>ANDREA PAOLA ROA SILVA</v>
          </cell>
          <cell r="B68">
            <v>52970509</v>
          </cell>
        </row>
        <row r="69">
          <cell r="A69" t="str">
            <v>ANDREA ROCIO CASTILLO PAEZ</v>
          </cell>
          <cell r="B69">
            <v>1026560635</v>
          </cell>
        </row>
        <row r="70">
          <cell r="A70" t="str">
            <v>ANDRES AGUILAR BERMUDEZ</v>
          </cell>
          <cell r="B70">
            <v>3170979</v>
          </cell>
        </row>
        <row r="71">
          <cell r="A71" t="str">
            <v>ANDRES ALFONSO TARAZONA PARRA</v>
          </cell>
          <cell r="B71">
            <v>13852174</v>
          </cell>
        </row>
        <row r="72">
          <cell r="A72" t="str">
            <v>ANDRES ARTURO SANCHEZ REYES</v>
          </cell>
          <cell r="B72">
            <v>79264819</v>
          </cell>
        </row>
        <row r="73">
          <cell r="A73" t="str">
            <v>ANDRES EDUARDO HERRERA ECHEVERRY</v>
          </cell>
          <cell r="B73">
            <v>94537372</v>
          </cell>
        </row>
        <row r="74">
          <cell r="A74" t="str">
            <v>ANDRES EUGENIO SANGUINO CARDENAS</v>
          </cell>
          <cell r="B74">
            <v>88234968</v>
          </cell>
        </row>
        <row r="75">
          <cell r="A75" t="str">
            <v>ANDRES FELIPE ALVAREZ OSORIO</v>
          </cell>
          <cell r="B75">
            <v>80030320</v>
          </cell>
        </row>
        <row r="76">
          <cell r="A76" t="str">
            <v>ANDRES FELIPE CASTRO PORTILLA</v>
          </cell>
          <cell r="B76">
            <v>1085256374</v>
          </cell>
        </row>
        <row r="77">
          <cell r="A77" t="str">
            <v>ANDRES FELIPE HERNANDEZ CAÑON</v>
          </cell>
          <cell r="B77">
            <v>14800778</v>
          </cell>
        </row>
        <row r="78">
          <cell r="A78" t="str">
            <v>ANDRES HUMBERTO CRUZ MERCHAN</v>
          </cell>
          <cell r="B78">
            <v>80109937</v>
          </cell>
        </row>
        <row r="79">
          <cell r="A79" t="str">
            <v>ANDRES IVAN BURBANO PINTO</v>
          </cell>
          <cell r="B79">
            <v>98398243</v>
          </cell>
        </row>
        <row r="80">
          <cell r="A80" t="str">
            <v>ANDRES JULIAN RUIZ DIAZ</v>
          </cell>
          <cell r="B80">
            <v>1017136093</v>
          </cell>
        </row>
        <row r="81">
          <cell r="A81" t="str">
            <v>ANDRES RICARDO CAICEDO LADINO</v>
          </cell>
          <cell r="B81">
            <v>80495438</v>
          </cell>
        </row>
        <row r="82">
          <cell r="A82" t="str">
            <v>ANDRES SUAREZ PINEDA</v>
          </cell>
          <cell r="B82">
            <v>80024627</v>
          </cell>
        </row>
        <row r="83">
          <cell r="A83" t="str">
            <v>ANDRU FABIAN MERCHAN GUERRERO</v>
          </cell>
          <cell r="B83">
            <v>80724389</v>
          </cell>
        </row>
        <row r="84">
          <cell r="A84" t="str">
            <v>ANDY OVIEDO ROJAS</v>
          </cell>
          <cell r="B84">
            <v>72005852</v>
          </cell>
        </row>
        <row r="85">
          <cell r="A85" t="str">
            <v>ANGEL CATALINA ACOSTA RIVERA</v>
          </cell>
          <cell r="B85">
            <v>53037167</v>
          </cell>
        </row>
        <row r="86">
          <cell r="A86" t="str">
            <v>ANGEL GIOVANNY HERNANDEZ QUINTERO</v>
          </cell>
          <cell r="B86">
            <v>11390371</v>
          </cell>
        </row>
        <row r="87">
          <cell r="A87" t="str">
            <v>ANGEL JAIRO YEPEZ JIMENEZ</v>
          </cell>
          <cell r="B87">
            <v>79265904</v>
          </cell>
        </row>
        <row r="88">
          <cell r="A88" t="str">
            <v>ANGELA ANDREA HIDALGO MOLANO</v>
          </cell>
          <cell r="B88">
            <v>52843404</v>
          </cell>
        </row>
        <row r="89">
          <cell r="A89" t="str">
            <v>ANGELA CATALINA PEREZ FONTALVO</v>
          </cell>
          <cell r="B89">
            <v>1082901992</v>
          </cell>
        </row>
        <row r="90">
          <cell r="A90" t="str">
            <v>ANGELA GISELA DAZA PULIDO</v>
          </cell>
          <cell r="B90">
            <v>52717117</v>
          </cell>
        </row>
        <row r="91">
          <cell r="A91" t="str">
            <v>ANGELA MARCELA JARAMILLO CORREDOR</v>
          </cell>
          <cell r="B91">
            <v>53118707</v>
          </cell>
        </row>
        <row r="92">
          <cell r="A92" t="str">
            <v>ANGELA MARIA DIAZ JIMENEZ</v>
          </cell>
          <cell r="B92">
            <v>63531270</v>
          </cell>
        </row>
        <row r="93">
          <cell r="A93" t="str">
            <v>ANGELA PATRICIA PARRA CHIGUASUQUE</v>
          </cell>
          <cell r="B93">
            <v>52992368</v>
          </cell>
        </row>
        <row r="94">
          <cell r="A94" t="str">
            <v>ANGELA PATRICIA SANCHEZ HURTADO</v>
          </cell>
          <cell r="B94">
            <v>52031795</v>
          </cell>
        </row>
        <row r="95">
          <cell r="A95" t="str">
            <v xml:space="preserve">ANGELA ROCIRY LONGAS BELTRAN </v>
          </cell>
          <cell r="B95">
            <v>52842749</v>
          </cell>
        </row>
        <row r="96">
          <cell r="A96" t="str">
            <v>ANGELA YIRA JIMENEZ CASALLAS</v>
          </cell>
          <cell r="B96">
            <v>52409905</v>
          </cell>
        </row>
        <row r="97">
          <cell r="A97" t="str">
            <v>ANGELA YOHANA BERNAL BARBOSA</v>
          </cell>
          <cell r="B97">
            <v>35260585</v>
          </cell>
        </row>
        <row r="98">
          <cell r="A98" t="str">
            <v>ANGELICA DAYAN RANGEL GUEVARA</v>
          </cell>
          <cell r="B98">
            <v>1130678897</v>
          </cell>
        </row>
        <row r="99">
          <cell r="A99" t="str">
            <v>ANGELICA HOYOS BADILLO</v>
          </cell>
          <cell r="B99">
            <v>1014198366</v>
          </cell>
        </row>
        <row r="100">
          <cell r="A100" t="str">
            <v>ANGELICA MARIA MORENO DELGADO</v>
          </cell>
          <cell r="B100">
            <v>31573241</v>
          </cell>
        </row>
        <row r="101">
          <cell r="A101" t="str">
            <v>ANGELICA URAZAN PENAGOS</v>
          </cell>
          <cell r="B101">
            <v>52077438</v>
          </cell>
        </row>
        <row r="102">
          <cell r="A102" t="str">
            <v>ANGIE JOHANA TORRES HERRERA</v>
          </cell>
          <cell r="B102">
            <v>1032417100</v>
          </cell>
        </row>
        <row r="103">
          <cell r="A103" t="str">
            <v>ANTONIO EVELIO GUZMAN VILLOTA</v>
          </cell>
          <cell r="B103">
            <v>87491479</v>
          </cell>
        </row>
        <row r="104">
          <cell r="A104" t="str">
            <v>ANTONIO HERNANDEZ LLAMAS</v>
          </cell>
          <cell r="B104">
            <v>79671646</v>
          </cell>
        </row>
        <row r="105">
          <cell r="A105" t="str">
            <v>ANYELO RUIZ ANGULO</v>
          </cell>
          <cell r="B105">
            <v>1087108403</v>
          </cell>
        </row>
        <row r="106">
          <cell r="A106" t="str">
            <v>ARLEY MURILLO CASAS</v>
          </cell>
          <cell r="B106">
            <v>11813944</v>
          </cell>
        </row>
        <row r="107">
          <cell r="A107" t="str">
            <v>ARNULFO CASTRO LOZANO</v>
          </cell>
          <cell r="B107">
            <v>73583050</v>
          </cell>
        </row>
        <row r="108">
          <cell r="A108" t="str">
            <v>ARNULFO CORDOBA VALENCIA</v>
          </cell>
          <cell r="B108">
            <v>94391059</v>
          </cell>
        </row>
        <row r="109">
          <cell r="A109" t="str">
            <v>ARQUIMEDES CONTRERAS CAMPO</v>
          </cell>
          <cell r="B109">
            <v>85446668</v>
          </cell>
        </row>
        <row r="110">
          <cell r="A110" t="str">
            <v>ARTURO LEONARDO BERMUDEZ NUÑEZ</v>
          </cell>
          <cell r="B110">
            <v>85459147</v>
          </cell>
        </row>
        <row r="111">
          <cell r="A111" t="str">
            <v>ASTRID ROLDAN AGUIRRE</v>
          </cell>
          <cell r="B111">
            <v>52796490</v>
          </cell>
        </row>
        <row r="112">
          <cell r="A112" t="str">
            <v>AURA DIANA GARCIA BURBANO</v>
          </cell>
          <cell r="B112">
            <v>36950308</v>
          </cell>
        </row>
        <row r="113">
          <cell r="A113" t="str">
            <v>BEATRIZ HELENA BOTERO MONTALVO</v>
          </cell>
          <cell r="B113">
            <v>43538083</v>
          </cell>
        </row>
        <row r="114">
          <cell r="A114" t="str">
            <v>BERNARDO ALEJANDRO MAHE MATAMOROS</v>
          </cell>
          <cell r="B114">
            <v>79412681</v>
          </cell>
        </row>
        <row r="115">
          <cell r="A115" t="str">
            <v>BIBIANA ANDREA PRESIGA CARO</v>
          </cell>
          <cell r="B115">
            <v>43920213</v>
          </cell>
        </row>
        <row r="116">
          <cell r="A116" t="str">
            <v>BIBIANA STELLA CARDONA ALVAREZ</v>
          </cell>
          <cell r="B116">
            <v>52581895</v>
          </cell>
        </row>
        <row r="117">
          <cell r="A117" t="str">
            <v>BLANCA CECILIA NIETO FUENTES</v>
          </cell>
          <cell r="B117">
            <v>52310459</v>
          </cell>
        </row>
        <row r="118">
          <cell r="A118" t="str">
            <v xml:space="preserve">BLANCA CECILIA TRIANA </v>
          </cell>
          <cell r="B118">
            <v>51768619</v>
          </cell>
        </row>
        <row r="119">
          <cell r="A119" t="str">
            <v>BLANCA JOHANA RIOS DUQUE</v>
          </cell>
          <cell r="B119">
            <v>42153088</v>
          </cell>
        </row>
        <row r="120">
          <cell r="A120" t="str">
            <v>BLANCA LUCIA ORDUÑA OLARTE</v>
          </cell>
          <cell r="B120">
            <v>52992582</v>
          </cell>
        </row>
        <row r="121">
          <cell r="A121" t="str">
            <v>BLANCA YANETH MARTINEZ SALGADO</v>
          </cell>
          <cell r="B121">
            <v>33365887</v>
          </cell>
        </row>
        <row r="122">
          <cell r="A122" t="str">
            <v>BLEIDY ROCIO GAMBOA BEJARANO</v>
          </cell>
          <cell r="B122">
            <v>51969566</v>
          </cell>
        </row>
        <row r="123">
          <cell r="A123" t="str">
            <v>BORIS OCTAVIO ESTRADA SERRATO</v>
          </cell>
          <cell r="B123">
            <v>80049005</v>
          </cell>
        </row>
        <row r="124">
          <cell r="A124" t="str">
            <v>BRENDA LIZETH GUZMAN GOMEZ</v>
          </cell>
          <cell r="B124">
            <v>1022381646</v>
          </cell>
        </row>
        <row r="125">
          <cell r="A125" t="str">
            <v>BRENNY MARCELA RUIZ MORENO</v>
          </cell>
          <cell r="B125">
            <v>27087578</v>
          </cell>
        </row>
        <row r="126">
          <cell r="A126" t="str">
            <v>BRIAN RENE ALZATE URBANO</v>
          </cell>
          <cell r="B126">
            <v>10472727</v>
          </cell>
        </row>
        <row r="127">
          <cell r="A127" t="str">
            <v>CAMILO ANDRES VIVAS MUÑOZ</v>
          </cell>
          <cell r="B127">
            <v>1014198644</v>
          </cell>
        </row>
        <row r="128">
          <cell r="A128" t="str">
            <v>CAMILO JOSE OSPINA FALLA</v>
          </cell>
          <cell r="B128">
            <v>7730384</v>
          </cell>
        </row>
        <row r="129">
          <cell r="A129" t="str">
            <v>CARLO FERNANDO QUINTERO CASTRO</v>
          </cell>
          <cell r="B129">
            <v>1978031</v>
          </cell>
        </row>
        <row r="130">
          <cell r="A130" t="str">
            <v>CARLOS ALBERTO ARCHILA CABRERA</v>
          </cell>
          <cell r="B130">
            <v>79448817</v>
          </cell>
        </row>
        <row r="131">
          <cell r="A131" t="str">
            <v>CARLOS ALBERTO BERMUDEZ GARCIA</v>
          </cell>
          <cell r="B131">
            <v>79480759</v>
          </cell>
        </row>
        <row r="132">
          <cell r="A132" t="str">
            <v>CARLOS ALBERTO ESLAVA GARCIA</v>
          </cell>
          <cell r="B132">
            <v>80875093</v>
          </cell>
        </row>
        <row r="133">
          <cell r="A133" t="str">
            <v>CARLOS ALBERTO GALVIS CAPERA</v>
          </cell>
          <cell r="B133">
            <v>80086264</v>
          </cell>
        </row>
        <row r="134">
          <cell r="A134" t="str">
            <v>CARLOS ALBERTO SILVA GOMEZ</v>
          </cell>
          <cell r="B134">
            <v>13542991</v>
          </cell>
        </row>
        <row r="135">
          <cell r="A135" t="str">
            <v>CARLOS ANDRES CRUZ VARGAS</v>
          </cell>
          <cell r="B135">
            <v>94257714</v>
          </cell>
        </row>
        <row r="136">
          <cell r="A136" t="str">
            <v>CARLOS ANDRES FLOREZ VARGAS</v>
          </cell>
          <cell r="B136">
            <v>7709557</v>
          </cell>
        </row>
        <row r="137">
          <cell r="A137" t="str">
            <v>CARLOS ANDRES LOPEZ LOPEZ</v>
          </cell>
          <cell r="B137">
            <v>94529246</v>
          </cell>
        </row>
        <row r="138">
          <cell r="A138" t="str">
            <v>CARLOS ANDRES OCHOA VALENCIA</v>
          </cell>
          <cell r="B138">
            <v>88227550</v>
          </cell>
        </row>
        <row r="139">
          <cell r="A139" t="str">
            <v>CARLOS ANDRES RESTREPO GIRALDO</v>
          </cell>
          <cell r="B139">
            <v>70326688</v>
          </cell>
        </row>
        <row r="140">
          <cell r="A140" t="str">
            <v>CARLOS ANDRES TORO ARBOLEDA</v>
          </cell>
          <cell r="B140">
            <v>6241231</v>
          </cell>
        </row>
        <row r="141">
          <cell r="A141" t="str">
            <v>CARLOS ANTONIO MOSQUERA COSSIO</v>
          </cell>
          <cell r="B141">
            <v>1077420357</v>
          </cell>
        </row>
        <row r="142">
          <cell r="A142" t="str">
            <v>CARLOS ARTURO CASTAÑEDA GARCIA</v>
          </cell>
          <cell r="B142">
            <v>75102771</v>
          </cell>
        </row>
        <row r="143">
          <cell r="A143" t="str">
            <v>CARLOS ARTURO PENAGOS RAMOS</v>
          </cell>
          <cell r="B143">
            <v>78762248</v>
          </cell>
        </row>
        <row r="144">
          <cell r="A144" t="str">
            <v>CARLOS AUGUSTO VELEZ CANDIA</v>
          </cell>
          <cell r="B144">
            <v>79628920</v>
          </cell>
        </row>
        <row r="145">
          <cell r="A145" t="str">
            <v>CARLOS EDUARDO LIÑAN SALAZAR</v>
          </cell>
          <cell r="B145">
            <v>18004343</v>
          </cell>
        </row>
        <row r="146">
          <cell r="A146" t="str">
            <v>CARLOS ENRIQUE CORTES BARRERA</v>
          </cell>
          <cell r="B146">
            <v>16944624</v>
          </cell>
        </row>
        <row r="147">
          <cell r="A147" t="str">
            <v>CARLOS FERNAN BUITRAGO ALZATE</v>
          </cell>
          <cell r="B147">
            <v>15342186</v>
          </cell>
        </row>
        <row r="148">
          <cell r="A148" t="str">
            <v>CARLOS FERNANDO PEREZ GUTIERREZ</v>
          </cell>
          <cell r="B148">
            <v>86048765</v>
          </cell>
        </row>
        <row r="149">
          <cell r="A149" t="str">
            <v>CARLOS FREDDY CRUZ VELASQUEZ</v>
          </cell>
          <cell r="B149">
            <v>79617900</v>
          </cell>
        </row>
        <row r="150">
          <cell r="A150" t="str">
            <v>CARLOS GARZON BARRERO</v>
          </cell>
          <cell r="B150">
            <v>80170082</v>
          </cell>
        </row>
        <row r="151">
          <cell r="A151" t="str">
            <v>CARLOS HUMBERTO GARCIA LOPEZ</v>
          </cell>
          <cell r="B151">
            <v>79866161</v>
          </cell>
        </row>
        <row r="152">
          <cell r="A152" t="str">
            <v>CARLOS HUMBERTO RIVERA GARCIA</v>
          </cell>
          <cell r="B152">
            <v>18614996</v>
          </cell>
        </row>
        <row r="153">
          <cell r="A153" t="str">
            <v>CARLOS IGNACIO CABRERA GOMEZ</v>
          </cell>
          <cell r="B153">
            <v>10022654</v>
          </cell>
        </row>
        <row r="154">
          <cell r="A154" t="str">
            <v>CARLOS JULIO PERILLA JIMENO</v>
          </cell>
          <cell r="B154">
            <v>12630990</v>
          </cell>
        </row>
        <row r="155">
          <cell r="A155" t="str">
            <v>CARLOS MARIO BETANCUR VELASQUEZ</v>
          </cell>
          <cell r="B155">
            <v>98505438</v>
          </cell>
        </row>
        <row r="156">
          <cell r="A156" t="str">
            <v>CARLOS MARIO MARIN MORAN</v>
          </cell>
          <cell r="B156">
            <v>12449224</v>
          </cell>
        </row>
        <row r="157">
          <cell r="A157" t="str">
            <v>CARLOS RENE ANDRADE BENAVIDES</v>
          </cell>
          <cell r="B157">
            <v>1004131614</v>
          </cell>
        </row>
        <row r="158">
          <cell r="A158" t="str">
            <v>CARMEN LILIANA JIMENEZ VELASCO</v>
          </cell>
          <cell r="B158">
            <v>59833484</v>
          </cell>
        </row>
        <row r="159">
          <cell r="A159" t="str">
            <v>CARMEN ROSA VELASQUEZ SANCHEZ</v>
          </cell>
          <cell r="B159">
            <v>39798495</v>
          </cell>
        </row>
        <row r="160">
          <cell r="A160" t="str">
            <v>CAROLINA CASTAÑO MARTINEZ</v>
          </cell>
          <cell r="B160">
            <v>53014992</v>
          </cell>
        </row>
        <row r="161">
          <cell r="A161" t="str">
            <v>CAROLINA DELGADO NIÑO</v>
          </cell>
          <cell r="B161">
            <v>63391361</v>
          </cell>
        </row>
        <row r="162">
          <cell r="A162" t="str">
            <v>CAROLINA DIAZ PARRA</v>
          </cell>
          <cell r="B162">
            <v>52243175</v>
          </cell>
        </row>
        <row r="163">
          <cell r="A163" t="str">
            <v>CAROLINA RUIZ HERRERA</v>
          </cell>
          <cell r="B163">
            <v>52478386</v>
          </cell>
        </row>
        <row r="164">
          <cell r="A164" t="str">
            <v>CAROLINA URQUIJO YANQUEN</v>
          </cell>
          <cell r="B164">
            <v>52905908</v>
          </cell>
        </row>
        <row r="165">
          <cell r="A165" t="str">
            <v>CENIA MINA ARARAT</v>
          </cell>
          <cell r="B165">
            <v>31959537</v>
          </cell>
        </row>
        <row r="166">
          <cell r="A166" t="str">
            <v>CESAR AGLEIDER ARCINIEGAS SUAREZ</v>
          </cell>
          <cell r="B166">
            <v>93401699</v>
          </cell>
        </row>
        <row r="167">
          <cell r="A167" t="str">
            <v>CESAR ANDRES RUSSI PAEZ</v>
          </cell>
          <cell r="B167">
            <v>79533179</v>
          </cell>
        </row>
        <row r="168">
          <cell r="A168" t="str">
            <v>CESAR ARTURO ALVAREZ CANTERO</v>
          </cell>
          <cell r="B168">
            <v>11001567</v>
          </cell>
        </row>
        <row r="169">
          <cell r="A169" t="str">
            <v>CESAR AUGUSTO BAÑOL VELEZ</v>
          </cell>
          <cell r="B169">
            <v>18400946</v>
          </cell>
        </row>
        <row r="170">
          <cell r="A170" t="str">
            <v>CESAR AUGUSTO DUCUARA MEDINA</v>
          </cell>
          <cell r="B170">
            <v>79735044</v>
          </cell>
        </row>
        <row r="171">
          <cell r="A171" t="str">
            <v>CESAR AUGUSTO JARAMILLO RODAS</v>
          </cell>
          <cell r="B171">
            <v>10287375</v>
          </cell>
        </row>
        <row r="172">
          <cell r="A172" t="str">
            <v>CESAR AUGUSTO QUINTERO PUENTES</v>
          </cell>
          <cell r="B172">
            <v>1112459696</v>
          </cell>
        </row>
        <row r="173">
          <cell r="A173" t="str">
            <v>CESAR AUGUSTO SAENZ VALENCIA</v>
          </cell>
          <cell r="B173">
            <v>7559186</v>
          </cell>
        </row>
        <row r="174">
          <cell r="A174" t="str">
            <v>CESAR AUGUSTO TIQUE SOTO</v>
          </cell>
          <cell r="B174">
            <v>79977995</v>
          </cell>
        </row>
        <row r="175">
          <cell r="A175" t="str">
            <v>CHRISTIAM MAURICIO MARULANDA TENORIO</v>
          </cell>
          <cell r="B175">
            <v>10742495</v>
          </cell>
        </row>
        <row r="176">
          <cell r="A176" t="str">
            <v>CHRISTIAN KRUGER SARMIENTO</v>
          </cell>
          <cell r="B176">
            <v>79777963</v>
          </cell>
        </row>
        <row r="177">
          <cell r="A177" t="str">
            <v>CHRISTIAN VARGAS GALVIS</v>
          </cell>
          <cell r="B177">
            <v>18618990</v>
          </cell>
        </row>
        <row r="178">
          <cell r="A178" t="str">
            <v>CIELO MOTATTO CASTAÑO</v>
          </cell>
          <cell r="B178">
            <v>24728406</v>
          </cell>
        </row>
        <row r="179">
          <cell r="A179" t="str">
            <v>CIGRID MAYERLY SUAREZ MANRIQUE</v>
          </cell>
          <cell r="B179">
            <v>37752673</v>
          </cell>
        </row>
        <row r="180">
          <cell r="A180" t="str">
            <v>CINDY JOHANNA GARCIA GARCES</v>
          </cell>
          <cell r="B180">
            <v>1053783217</v>
          </cell>
        </row>
        <row r="181">
          <cell r="A181" t="str">
            <v>CINDY PAOLA SALAZAR CHAPARRO</v>
          </cell>
          <cell r="B181">
            <v>1031130359</v>
          </cell>
        </row>
        <row r="182">
          <cell r="A182" t="str">
            <v>CINDY YAZMIN CARDENAS MENDEZ</v>
          </cell>
          <cell r="B182">
            <v>1030555073</v>
          </cell>
        </row>
        <row r="183">
          <cell r="A183" t="str">
            <v>CLARA JOHANNA CANTOR BELTRAN</v>
          </cell>
          <cell r="B183">
            <v>1018418839</v>
          </cell>
        </row>
        <row r="184">
          <cell r="A184" t="str">
            <v>CLAUDIA ALEXANDRA TRIANA LUGO</v>
          </cell>
          <cell r="B184">
            <v>52930442</v>
          </cell>
        </row>
        <row r="185">
          <cell r="A185" t="str">
            <v>CLAUDIA LILIANA MORENO TRIANA</v>
          </cell>
          <cell r="B185">
            <v>52169469</v>
          </cell>
        </row>
        <row r="186">
          <cell r="A186" t="str">
            <v>CLAUDIA MARLENY CUADROS PULIDO</v>
          </cell>
          <cell r="B186">
            <v>52260482</v>
          </cell>
        </row>
        <row r="187">
          <cell r="A187" t="str">
            <v>CLAUDIA MILENA MENDOZA RIOS</v>
          </cell>
          <cell r="B187">
            <v>52260482</v>
          </cell>
        </row>
        <row r="188">
          <cell r="A188" t="str">
            <v xml:space="preserve">CLAUDIA MILENA MORA </v>
          </cell>
          <cell r="B188">
            <v>1032386606</v>
          </cell>
        </row>
        <row r="189">
          <cell r="A189" t="str">
            <v>CLAUDIA NATALIA OSPINA BARREIRO</v>
          </cell>
          <cell r="B189">
            <v>66924629</v>
          </cell>
        </row>
        <row r="190">
          <cell r="A190" t="str">
            <v>CLAUDIA PATRICIA APONTE BELEÑO</v>
          </cell>
          <cell r="B190">
            <v>39759737</v>
          </cell>
        </row>
        <row r="191">
          <cell r="A191" t="str">
            <v>CLAUDIA PATRICIA GOMEZ GUTIERREZ</v>
          </cell>
          <cell r="B191">
            <v>43695522</v>
          </cell>
        </row>
        <row r="192">
          <cell r="A192" t="str">
            <v>CLAUDIA PATRICIA MUNERA PRECIADO</v>
          </cell>
          <cell r="B192">
            <v>43602333</v>
          </cell>
        </row>
        <row r="193">
          <cell r="A193" t="str">
            <v>CLAUDIA SOFIA BARON BAQUERO</v>
          </cell>
          <cell r="B193">
            <v>51787560</v>
          </cell>
        </row>
        <row r="194">
          <cell r="A194" t="str">
            <v>CONSUELO JESUS PEDROZA CAMPO</v>
          </cell>
          <cell r="B194">
            <v>36543472</v>
          </cell>
        </row>
        <row r="195">
          <cell r="A195" t="str">
            <v xml:space="preserve">CRHISTIAN MAURICIO ARCOS </v>
          </cell>
          <cell r="B195">
            <v>94330671</v>
          </cell>
        </row>
        <row r="196">
          <cell r="A196" t="str">
            <v>CRISTHIAN GERMAN VILLOTA REVELO</v>
          </cell>
          <cell r="B196">
            <v>12748324</v>
          </cell>
        </row>
        <row r="197">
          <cell r="A197" t="str">
            <v>CRISTHY LEIDI GRANADOS CRUZ</v>
          </cell>
          <cell r="B197">
            <v>21094954</v>
          </cell>
        </row>
        <row r="198">
          <cell r="A198" t="str">
            <v>CRISTIAN DAVID CASTRO SANCHEZ</v>
          </cell>
          <cell r="B198">
            <v>1014206549</v>
          </cell>
        </row>
        <row r="199">
          <cell r="A199" t="str">
            <v>CRISTIAN ENRIQUE SAMACA CAMACHO</v>
          </cell>
          <cell r="B199">
            <v>1018419063</v>
          </cell>
        </row>
        <row r="200">
          <cell r="A200" t="str">
            <v>CRISTIAN FIGUEROA BARRERA</v>
          </cell>
          <cell r="B200">
            <v>73191311</v>
          </cell>
        </row>
        <row r="201">
          <cell r="A201" t="str">
            <v>CRISTIAN YESID TORRES GUERRERO</v>
          </cell>
          <cell r="B201">
            <v>80829521</v>
          </cell>
        </row>
        <row r="202">
          <cell r="A202" t="str">
            <v>CRISTY JINNETH CALDERON SAAVEDRA</v>
          </cell>
          <cell r="B202">
            <v>1018408634</v>
          </cell>
        </row>
        <row r="203">
          <cell r="A203" t="str">
            <v>CYNTHIA PAOLA ATENCIO GUERRERO</v>
          </cell>
          <cell r="B203">
            <v>1140834533</v>
          </cell>
        </row>
        <row r="204">
          <cell r="A204" t="str">
            <v>DAGOBERTO BELTRAN VARGAS</v>
          </cell>
          <cell r="B204">
            <v>12206151</v>
          </cell>
        </row>
        <row r="205">
          <cell r="A205" t="str">
            <v>DALGEN CONSTANZA GOMEZ RUBIO</v>
          </cell>
          <cell r="B205">
            <v>20904306</v>
          </cell>
        </row>
        <row r="206">
          <cell r="A206" t="str">
            <v>DANIEL ALEJANDRO CARO VALERO</v>
          </cell>
          <cell r="B206">
            <v>1032361758</v>
          </cell>
        </row>
        <row r="207">
          <cell r="A207" t="str">
            <v>DANIEL ALEJANDRO MENDOZA JIMENEZ</v>
          </cell>
          <cell r="B207">
            <v>1013623463</v>
          </cell>
        </row>
        <row r="208">
          <cell r="A208" t="str">
            <v>DANIEL ALEXANDER PIRIZ TORRES</v>
          </cell>
          <cell r="B208">
            <v>88227029</v>
          </cell>
        </row>
        <row r="209">
          <cell r="A209" t="str">
            <v>DANIEL ALONSO CHACON PRADO</v>
          </cell>
          <cell r="B209">
            <v>79910575</v>
          </cell>
        </row>
        <row r="210">
          <cell r="A210" t="str">
            <v>DANIEL DAVID DE LOS RIOS SUAREZ</v>
          </cell>
          <cell r="B210">
            <v>1112461656</v>
          </cell>
        </row>
        <row r="211">
          <cell r="A211" t="str">
            <v>DANIEL DE JESUS CARDOSO ESCORCIA</v>
          </cell>
          <cell r="B211">
            <v>1042427003</v>
          </cell>
        </row>
        <row r="212">
          <cell r="A212" t="str">
            <v>DANIEL EMILIO CABALLERO BERNAL</v>
          </cell>
          <cell r="B212">
            <v>7186433</v>
          </cell>
        </row>
        <row r="213">
          <cell r="A213" t="str">
            <v>DANIEL FELIPE OLIVOS MATEUS</v>
          </cell>
          <cell r="B213">
            <v>1010203640</v>
          </cell>
        </row>
        <row r="214">
          <cell r="A214" t="str">
            <v>DANIEL FERNANDO SUIKAN BUSTAMANTE</v>
          </cell>
          <cell r="B214">
            <v>1123621369</v>
          </cell>
        </row>
        <row r="215">
          <cell r="A215" t="str">
            <v>DANIEL FERNANDO YEPES DOMINGUEZ</v>
          </cell>
          <cell r="B215">
            <v>15173061</v>
          </cell>
        </row>
        <row r="216">
          <cell r="A216" t="str">
            <v>DANIEL FRANCISCO GARNICA ROJAS</v>
          </cell>
          <cell r="B216">
            <v>79956678</v>
          </cell>
        </row>
        <row r="217">
          <cell r="A217" t="str">
            <v>DANIEL RINCON GOMEZ</v>
          </cell>
          <cell r="B217">
            <v>79596317</v>
          </cell>
        </row>
        <row r="218">
          <cell r="A218" t="str">
            <v xml:space="preserve">DANNY JAVIER TRIVIÑO </v>
          </cell>
          <cell r="B218">
            <v>94473770</v>
          </cell>
        </row>
        <row r="219">
          <cell r="A219" t="str">
            <v>DANY LASSO LASPRILLA</v>
          </cell>
          <cell r="B219">
            <v>10494705</v>
          </cell>
        </row>
        <row r="220">
          <cell r="A220" t="str">
            <v>DARIO FERNANDO DAZA DORADO</v>
          </cell>
          <cell r="B220">
            <v>76323849</v>
          </cell>
        </row>
        <row r="221">
          <cell r="A221" t="str">
            <v>DAVID ALEXANDER DOMINGUEZ GUZMAN</v>
          </cell>
          <cell r="B221">
            <v>6567470</v>
          </cell>
        </row>
        <row r="222">
          <cell r="A222" t="str">
            <v>DDENISE ARGOTY PERDOMO</v>
          </cell>
          <cell r="B222">
            <v>31580375</v>
          </cell>
        </row>
        <row r="223">
          <cell r="A223" t="str">
            <v>DEICY ANDREA MENDEZ AGUIRRE</v>
          </cell>
          <cell r="B223">
            <v>52431563</v>
          </cell>
        </row>
        <row r="224">
          <cell r="A224" t="str">
            <v>DEISY ESTHER JIMENEZ MARTINEZ</v>
          </cell>
          <cell r="B224">
            <v>22493134</v>
          </cell>
        </row>
        <row r="225">
          <cell r="A225" t="str">
            <v>DEISY MARCELA CASTAÑEDA ROMERO</v>
          </cell>
          <cell r="B225">
            <v>1019005986</v>
          </cell>
        </row>
        <row r="226">
          <cell r="A226" t="str">
            <v>DENIS ALEXANDRA CARVAJAL MORENO</v>
          </cell>
          <cell r="B226">
            <v>43596906</v>
          </cell>
        </row>
        <row r="227">
          <cell r="A227" t="str">
            <v>DERIAM ANDRES CORTES OQUENDO</v>
          </cell>
          <cell r="B227">
            <v>71224985</v>
          </cell>
        </row>
        <row r="228">
          <cell r="A228" t="str">
            <v>DESIERTA</v>
          </cell>
          <cell r="B228" t="str">
            <v>DESIERTA</v>
          </cell>
        </row>
        <row r="229">
          <cell r="A229" t="str">
            <v>DEYMER ANDRES PEREZ AZUERO</v>
          </cell>
          <cell r="B229">
            <v>1014198058</v>
          </cell>
        </row>
        <row r="230">
          <cell r="A230" t="str">
            <v>DIANA ASTRID GONZALEZ RODRIGUEZ</v>
          </cell>
          <cell r="B230">
            <v>1000468012</v>
          </cell>
        </row>
        <row r="231">
          <cell r="A231" t="str">
            <v>DIANA ASTRID GUERRERO MENDOZA</v>
          </cell>
          <cell r="B231">
            <v>52020564</v>
          </cell>
        </row>
        <row r="232">
          <cell r="A232" t="str">
            <v>DIANA CAROLINA CUERVO MARTINEZ</v>
          </cell>
          <cell r="B232">
            <v>1016004159</v>
          </cell>
        </row>
        <row r="233">
          <cell r="A233" t="str">
            <v>DIANA CAROLINA GIL GUTIERREZ</v>
          </cell>
          <cell r="B233">
            <v>53075620</v>
          </cell>
        </row>
        <row r="234">
          <cell r="A234" t="str">
            <v>DIANA CAROLINA GUARNIZO HERNANDEZ</v>
          </cell>
          <cell r="B234">
            <v>53063673</v>
          </cell>
        </row>
        <row r="235">
          <cell r="A235" t="str">
            <v>DIANA CAROLINA LARA GARNICA</v>
          </cell>
          <cell r="B235">
            <v>1072420929</v>
          </cell>
        </row>
        <row r="236">
          <cell r="A236" t="str">
            <v>DIANA CAROLINA MARTINEZ REYES</v>
          </cell>
          <cell r="B236">
            <v>37547423</v>
          </cell>
        </row>
        <row r="237">
          <cell r="A237" t="str">
            <v>DIANA CATHERINE ROMERO MORA</v>
          </cell>
          <cell r="B237">
            <v>1032382777</v>
          </cell>
        </row>
        <row r="238">
          <cell r="A238" t="str">
            <v>DIANA ESPERANZA DURAN GARCIA</v>
          </cell>
          <cell r="B238">
            <v>52533478</v>
          </cell>
        </row>
        <row r="239">
          <cell r="A239" t="str">
            <v>DIANA FABIOLA ROJAS BERNAL</v>
          </cell>
          <cell r="B239">
            <v>35199875</v>
          </cell>
        </row>
        <row r="240">
          <cell r="A240" t="str">
            <v>DIANA GALLEGO ROZO</v>
          </cell>
          <cell r="B240">
            <v>38553585</v>
          </cell>
        </row>
        <row r="241">
          <cell r="A241" t="str">
            <v>DIANA HORTENCIA BRETT ROBINSON</v>
          </cell>
          <cell r="B241">
            <v>23248872</v>
          </cell>
        </row>
        <row r="242">
          <cell r="A242" t="str">
            <v>DIANA MARCELA BUITRAGO MEDINA</v>
          </cell>
          <cell r="B242">
            <v>53054085</v>
          </cell>
        </row>
        <row r="243">
          <cell r="A243" t="str">
            <v>DIANA MARCELA GARAVITO PULIDO</v>
          </cell>
          <cell r="B243">
            <v>1030538486</v>
          </cell>
        </row>
        <row r="244">
          <cell r="A244" t="str">
            <v>DIANA MARCELA GONZALEZ CADENA</v>
          </cell>
          <cell r="B244">
            <v>52347180</v>
          </cell>
        </row>
        <row r="245">
          <cell r="A245" t="str">
            <v xml:space="preserve">DIANA MARCELA MARULANDA </v>
          </cell>
          <cell r="B245">
            <v>31710481</v>
          </cell>
        </row>
        <row r="246">
          <cell r="A246" t="str">
            <v xml:space="preserve">DIANA MARLILI CONTRINA MORENO </v>
          </cell>
          <cell r="B246">
            <v>52903829</v>
          </cell>
        </row>
        <row r="247">
          <cell r="A247" t="str">
            <v>DIANA MILENA GARZON BOLIVAR</v>
          </cell>
          <cell r="B247">
            <v>52814377</v>
          </cell>
        </row>
        <row r="248">
          <cell r="A248" t="str">
            <v>DIANA MILENA MORENO LOPEZ</v>
          </cell>
          <cell r="B248">
            <v>52543405</v>
          </cell>
        </row>
        <row r="249">
          <cell r="A249" t="str">
            <v>DIANA PATRICIA CHACON SANTOS</v>
          </cell>
          <cell r="B249">
            <v>63453097</v>
          </cell>
        </row>
        <row r="250">
          <cell r="A250" t="str">
            <v>DIANA RUIZ HERRERA</v>
          </cell>
          <cell r="B250">
            <v>52974958</v>
          </cell>
        </row>
        <row r="251">
          <cell r="A251" t="str">
            <v>DIDIER ALBEIRO SARRIA URREA</v>
          </cell>
          <cell r="B251">
            <v>76326664</v>
          </cell>
        </row>
        <row r="252">
          <cell r="A252" t="str">
            <v>DIDIER ALBERT RAMIREZ SUAREZ</v>
          </cell>
          <cell r="B252">
            <v>4548810</v>
          </cell>
        </row>
        <row r="253">
          <cell r="A253" t="str">
            <v>DIDIER ALBERTO ACHURY MANCIPE</v>
          </cell>
          <cell r="B253">
            <v>80169387</v>
          </cell>
        </row>
        <row r="254">
          <cell r="A254" t="str">
            <v>DIDIER ORLANDO PALACIOS PINILLA</v>
          </cell>
          <cell r="B254">
            <v>82381157</v>
          </cell>
        </row>
        <row r="255">
          <cell r="A255" t="str">
            <v>DIEGO ALEJANDRO LURDUY ORTIZ</v>
          </cell>
          <cell r="B255">
            <v>80074475</v>
          </cell>
        </row>
        <row r="256">
          <cell r="A256" t="str">
            <v>DIEGO ALEJANDRO PULIDO BARRAGAN</v>
          </cell>
          <cell r="B256">
            <v>14326146</v>
          </cell>
        </row>
        <row r="257">
          <cell r="A257" t="str">
            <v>DIEGO ALEJANDRO RODRIGUEZ ZULUAGA</v>
          </cell>
          <cell r="B257">
            <v>80030201</v>
          </cell>
        </row>
        <row r="258">
          <cell r="A258" t="str">
            <v>DIEGO ALEXANDER QUINTERO VELASQUEZ</v>
          </cell>
          <cell r="B258">
            <v>75091125</v>
          </cell>
        </row>
        <row r="259">
          <cell r="A259" t="str">
            <v>DIEGO ANDRES NAVARRETE RODRIGUEZ</v>
          </cell>
          <cell r="B259">
            <v>80728629</v>
          </cell>
        </row>
        <row r="260">
          <cell r="A260" t="str">
            <v>DIEGO ARMANDO SARMIENTO SARMIENTO</v>
          </cell>
          <cell r="B260">
            <v>1043001742</v>
          </cell>
        </row>
        <row r="261">
          <cell r="A261" t="str">
            <v>DIEGO FERNANDO GARCIA RIOS</v>
          </cell>
          <cell r="B261">
            <v>18469141</v>
          </cell>
        </row>
        <row r="262">
          <cell r="A262" t="str">
            <v>DIEGO FERNANDO OCHOA LOPEZ</v>
          </cell>
          <cell r="B262">
            <v>1032365033</v>
          </cell>
        </row>
        <row r="263">
          <cell r="A263" t="str">
            <v>DIEGO FERNANDO RAMIREZ HERNANDEZ</v>
          </cell>
          <cell r="B263">
            <v>10030992</v>
          </cell>
        </row>
        <row r="264">
          <cell r="A264" t="str">
            <v>DIEGO FRANCISCO PINEDA PLAZAS</v>
          </cell>
          <cell r="B264">
            <v>80102693</v>
          </cell>
        </row>
        <row r="265">
          <cell r="A265" t="str">
            <v>DIEGO JAVIER RODRIGUEZ GARZON</v>
          </cell>
          <cell r="B265">
            <v>79957810</v>
          </cell>
        </row>
        <row r="266">
          <cell r="A266" t="str">
            <v>DIEGO MAURICIO TAMAYO JARAMILLO</v>
          </cell>
          <cell r="B266">
            <v>7714237</v>
          </cell>
        </row>
        <row r="267">
          <cell r="A267" t="str">
            <v>DOLFI ROJAS BALLESTEROS</v>
          </cell>
          <cell r="B267">
            <v>40415718</v>
          </cell>
        </row>
        <row r="268">
          <cell r="A268" t="str">
            <v>DOLORES FIGUEROA MOSQUERA</v>
          </cell>
          <cell r="B268">
            <v>32295839</v>
          </cell>
        </row>
        <row r="269">
          <cell r="A269" t="str">
            <v>DORA CECILIA BARAJAS RODRIGUEZ</v>
          </cell>
          <cell r="B269">
            <v>35512031</v>
          </cell>
        </row>
        <row r="270">
          <cell r="A270" t="str">
            <v>DORIS ALIETH MARTINEZ AGUILAR</v>
          </cell>
          <cell r="B270">
            <v>52363647</v>
          </cell>
        </row>
        <row r="271">
          <cell r="A271" t="str">
            <v>DORIS YADILA BACCA CAGUAZANGO</v>
          </cell>
          <cell r="B271">
            <v>30731303</v>
          </cell>
        </row>
        <row r="272">
          <cell r="A272" t="str">
            <v>DORIS YANETH GUAUÑA PISSO</v>
          </cell>
          <cell r="B272">
            <v>25276984</v>
          </cell>
        </row>
        <row r="273">
          <cell r="A273" t="str">
            <v xml:space="preserve">DUBERLY EDUARDO MURILLO BARONA </v>
          </cell>
          <cell r="B273">
            <v>79335420</v>
          </cell>
        </row>
        <row r="274">
          <cell r="A274" t="str">
            <v>DUBERNEY CORRALES RAMIREZ</v>
          </cell>
          <cell r="B274">
            <v>9773404</v>
          </cell>
        </row>
        <row r="275">
          <cell r="A275" t="str">
            <v>EDDY SIMON PARGA GARCIA</v>
          </cell>
          <cell r="B275">
            <v>80723574</v>
          </cell>
        </row>
        <row r="276">
          <cell r="A276" t="str">
            <v>EDGAR ALBERTO CASTIBLANCO GONZALEZ</v>
          </cell>
          <cell r="B276">
            <v>19477329</v>
          </cell>
        </row>
        <row r="277">
          <cell r="A277" t="str">
            <v>EDGAR ALEXANDER BAUTISTA MEZA</v>
          </cell>
          <cell r="B277">
            <v>88031778</v>
          </cell>
        </row>
        <row r="278">
          <cell r="A278" t="str">
            <v>EDGAR ALFREDO BURGOS GONZALEZ</v>
          </cell>
          <cell r="B278">
            <v>79638798</v>
          </cell>
        </row>
        <row r="279">
          <cell r="A279" t="str">
            <v xml:space="preserve">EDGAR ALBERTO CASTIBLANCO GONZALEZ </v>
          </cell>
          <cell r="B279">
            <v>19477329</v>
          </cell>
        </row>
        <row r="280">
          <cell r="A280" t="str">
            <v>EDGAR HERNAN ZARAMA REVELO</v>
          </cell>
          <cell r="B280">
            <v>12989938</v>
          </cell>
        </row>
        <row r="281">
          <cell r="A281" t="str">
            <v>EDGAR JAVIER VEGA AROCA</v>
          </cell>
          <cell r="B281">
            <v>19619310</v>
          </cell>
        </row>
        <row r="282">
          <cell r="A282" t="str">
            <v>EDGAR JOHANY FLOREZ ROCHA</v>
          </cell>
          <cell r="B282">
            <v>86058669</v>
          </cell>
        </row>
        <row r="283">
          <cell r="A283" t="str">
            <v>EDGAR OVIDIO HERNANDEZ REYES</v>
          </cell>
          <cell r="B283">
            <v>19259454</v>
          </cell>
        </row>
        <row r="284">
          <cell r="A284" t="str">
            <v>EDGAR RICARDO VARGAS ARIAS</v>
          </cell>
          <cell r="B284">
            <v>72325451</v>
          </cell>
        </row>
        <row r="285">
          <cell r="A285" t="str">
            <v>EDGARDO JOSE QUIROZ PACHECO</v>
          </cell>
          <cell r="B285">
            <v>77187997</v>
          </cell>
        </row>
        <row r="286">
          <cell r="A286" t="str">
            <v>EDICSON PATIÑO MURILLO</v>
          </cell>
          <cell r="B286">
            <v>16161521</v>
          </cell>
        </row>
        <row r="287">
          <cell r="A287" t="str">
            <v>EDIER FRANCISCO MALAVERA PULIDO</v>
          </cell>
          <cell r="B287">
            <v>80227708</v>
          </cell>
        </row>
        <row r="288">
          <cell r="A288" t="str">
            <v>EDIER LUCIRO FERNANDEZ VALLEJO</v>
          </cell>
          <cell r="B288">
            <v>76311566</v>
          </cell>
        </row>
        <row r="289">
          <cell r="A289" t="str">
            <v>EDILSON LOZADA VANEGAS</v>
          </cell>
          <cell r="B289">
            <v>88157857</v>
          </cell>
        </row>
        <row r="290">
          <cell r="A290" t="str">
            <v>EDIMER JACOME SANABRIA</v>
          </cell>
          <cell r="B290">
            <v>91293021</v>
          </cell>
        </row>
        <row r="291">
          <cell r="A291" t="str">
            <v>EDINSON BONILLA JIMENEZ</v>
          </cell>
          <cell r="B291">
            <v>86069634</v>
          </cell>
        </row>
        <row r="292">
          <cell r="A292" t="str">
            <v>EDINSON OSPINA VALENCIA</v>
          </cell>
          <cell r="B292">
            <v>94526658</v>
          </cell>
        </row>
        <row r="293">
          <cell r="A293" t="str">
            <v>EDISON ALFONSO DIAZ BARAJAS</v>
          </cell>
          <cell r="B293">
            <v>79795096</v>
          </cell>
        </row>
        <row r="294">
          <cell r="A294" t="str">
            <v>EDISON CORDOBA CHICANGO</v>
          </cell>
          <cell r="B294">
            <v>16775389</v>
          </cell>
        </row>
        <row r="295">
          <cell r="A295" t="str">
            <v>EDISON ECHEVERRI SOTO</v>
          </cell>
          <cell r="B295">
            <v>10026277</v>
          </cell>
        </row>
        <row r="296">
          <cell r="A296" t="str">
            <v>EDITH MARILUZ MONTES FLOREZ</v>
          </cell>
          <cell r="B296">
            <v>20451079</v>
          </cell>
        </row>
        <row r="297">
          <cell r="A297" t="str">
            <v>EDNA YERY GUTIERREZ PARRA</v>
          </cell>
          <cell r="B297">
            <v>1121844752</v>
          </cell>
        </row>
        <row r="298">
          <cell r="A298" t="str">
            <v>EDNA YESENIA MONTAÑEZ NEMEGUEN</v>
          </cell>
          <cell r="B298">
            <v>1014178129</v>
          </cell>
        </row>
        <row r="299">
          <cell r="A299" t="str">
            <v>EDUARDO CASTRO SOTO</v>
          </cell>
          <cell r="B299">
            <v>93385906</v>
          </cell>
        </row>
        <row r="300">
          <cell r="A300" t="str">
            <v xml:space="preserve">EDUARDO IGNACIO GONZALEZ </v>
          </cell>
          <cell r="B300">
            <v>72159653</v>
          </cell>
        </row>
        <row r="301">
          <cell r="A301" t="str">
            <v>EDUARDO JOSE MARRIAGA GAVIRIA</v>
          </cell>
          <cell r="B301">
            <v>73187998</v>
          </cell>
        </row>
        <row r="302">
          <cell r="A302" t="str">
            <v>EDUIN GIOVANI RIVERA RODRIGUEZ</v>
          </cell>
          <cell r="B302">
            <v>80033258</v>
          </cell>
        </row>
        <row r="303">
          <cell r="A303" t="str">
            <v>EDWAR ANDRES SAAVEDRA BALLESTEROS</v>
          </cell>
          <cell r="B303">
            <v>80541017</v>
          </cell>
        </row>
        <row r="304">
          <cell r="A304" t="str">
            <v>EDWAR VLADIMIR DUARTE RODRIGUEZ</v>
          </cell>
          <cell r="B304">
            <v>1026550812</v>
          </cell>
        </row>
        <row r="305">
          <cell r="A305" t="str">
            <v>EDWARD ALEXANDER SAAVEDRA RICO</v>
          </cell>
          <cell r="B305">
            <v>13508051</v>
          </cell>
        </row>
        <row r="306">
          <cell r="A306" t="str">
            <v>EDWIN ALEXANDER MUÑOZ HERRERA</v>
          </cell>
          <cell r="B306">
            <v>70420671</v>
          </cell>
        </row>
        <row r="307">
          <cell r="A307" t="str">
            <v>EDWIN ALONSO CASTELLANOS SALINAS</v>
          </cell>
          <cell r="B307">
            <v>80004004</v>
          </cell>
        </row>
        <row r="308">
          <cell r="A308" t="str">
            <v>EDWIN DE JESUS SILVERA CORONADO</v>
          </cell>
          <cell r="B308">
            <v>72194508</v>
          </cell>
        </row>
        <row r="309">
          <cell r="A309" t="str">
            <v>EDWIN FERNANDO BARONA RODRIGUEZ</v>
          </cell>
          <cell r="B309">
            <v>1130641511</v>
          </cell>
        </row>
        <row r="310">
          <cell r="A310" t="str">
            <v>EDWIN FERNANDO ZUÑIGA CRUZ</v>
          </cell>
          <cell r="B310">
            <v>5821691</v>
          </cell>
        </row>
        <row r="311">
          <cell r="A311" t="str">
            <v>EDWIN FERNEY VILLAMIZAR PINZON</v>
          </cell>
          <cell r="B311">
            <v>80876161</v>
          </cell>
        </row>
        <row r="312">
          <cell r="A312" t="str">
            <v>EDWIN GERMAN OLAYA VILLALBA</v>
          </cell>
          <cell r="B312">
            <v>1022943437</v>
          </cell>
        </row>
        <row r="313">
          <cell r="A313" t="str">
            <v>EDWIN JAVIER FORERO PEREZ</v>
          </cell>
          <cell r="B313">
            <v>80027551</v>
          </cell>
        </row>
        <row r="314">
          <cell r="A314" t="str">
            <v>EDWIN MACHACON ALVAREZ</v>
          </cell>
          <cell r="B314">
            <v>73156610</v>
          </cell>
        </row>
        <row r="315">
          <cell r="A315" t="str">
            <v>EDWIN ORLANDO LEON MONTERO</v>
          </cell>
          <cell r="B315">
            <v>1019030146</v>
          </cell>
        </row>
        <row r="316">
          <cell r="A316" t="str">
            <v>EDWIN RENE BERNAL RIVERA</v>
          </cell>
          <cell r="B316">
            <v>79902611</v>
          </cell>
        </row>
        <row r="317">
          <cell r="A317" t="str">
            <v>EDWIN ROLANDO GOMEZ PUENTES</v>
          </cell>
          <cell r="B317">
            <v>98398528</v>
          </cell>
        </row>
        <row r="318">
          <cell r="A318" t="str">
            <v>EDWIN SAMUEL RAMIREZ LOSADA</v>
          </cell>
          <cell r="B318">
            <v>79977193</v>
          </cell>
        </row>
        <row r="319">
          <cell r="A319" t="str">
            <v>EDWIN SANTIAGO BAUTISTA QUIROGA</v>
          </cell>
          <cell r="B319">
            <v>1023863468</v>
          </cell>
        </row>
        <row r="320">
          <cell r="A320" t="str">
            <v>EFRAIN ANTONIO CUCUNUBA TOTAITIVE</v>
          </cell>
          <cell r="B320">
            <v>19459411</v>
          </cell>
        </row>
        <row r="321">
          <cell r="A321" t="str">
            <v>EFRAIN COLLAZOS GUERRERO</v>
          </cell>
          <cell r="B321">
            <v>80441338</v>
          </cell>
        </row>
        <row r="322">
          <cell r="A322" t="str">
            <v>EFRAIN HERRERA TORRES</v>
          </cell>
          <cell r="B322">
            <v>73140604</v>
          </cell>
        </row>
        <row r="323">
          <cell r="A323" t="str">
            <v xml:space="preserve">EFREY CANDELA </v>
          </cell>
          <cell r="B323">
            <v>17356305</v>
          </cell>
        </row>
        <row r="324">
          <cell r="A324" t="str">
            <v>ELBIS FREILER QUINTERO GIRALDO</v>
          </cell>
          <cell r="B324">
            <v>6320853</v>
          </cell>
        </row>
        <row r="325">
          <cell r="A325" t="str">
            <v>ELCY JANNETH BARRIGA DIAZ</v>
          </cell>
          <cell r="B325">
            <v>39762965</v>
          </cell>
        </row>
        <row r="326">
          <cell r="A326" t="str">
            <v>ELIANA KATHERINE ARBOLEDA DEL REAL</v>
          </cell>
          <cell r="B326">
            <v>60445544</v>
          </cell>
        </row>
        <row r="327">
          <cell r="A327" t="str">
            <v>ELIANA PAOLA LESMES MORA</v>
          </cell>
          <cell r="B327">
            <v>1116780489</v>
          </cell>
        </row>
        <row r="328">
          <cell r="A328" t="str">
            <v>ELIO ENRIQUE PRADA BELTRAN</v>
          </cell>
          <cell r="B328">
            <v>73581961</v>
          </cell>
        </row>
        <row r="329">
          <cell r="A329" t="str">
            <v>ELISABET USECHE MARIN</v>
          </cell>
          <cell r="B329">
            <v>25166983</v>
          </cell>
        </row>
        <row r="330">
          <cell r="A330" t="str">
            <v>ELIZABETH JAUREGUI REINA</v>
          </cell>
          <cell r="B330">
            <v>41699005</v>
          </cell>
        </row>
        <row r="331">
          <cell r="A331" t="str">
            <v>ELIZABETH MALDONADO LUNA</v>
          </cell>
          <cell r="B331">
            <v>43868229</v>
          </cell>
        </row>
        <row r="332">
          <cell r="A332" t="str">
            <v xml:space="preserve">ELIZABETH NIÑO SOLANO </v>
          </cell>
          <cell r="B332">
            <v>21024942</v>
          </cell>
        </row>
        <row r="333">
          <cell r="A333" t="str">
            <v>ELKIN EMILIO MANTILLA NIÑO</v>
          </cell>
          <cell r="B333">
            <v>13744479</v>
          </cell>
        </row>
        <row r="334">
          <cell r="A334" t="str">
            <v>ELMIS RIOS RODRIGUEZ</v>
          </cell>
          <cell r="B334">
            <v>77090287</v>
          </cell>
        </row>
        <row r="335">
          <cell r="A335" t="str">
            <v>ELSA LUCIA CABRERA GOMEZ</v>
          </cell>
          <cell r="B335">
            <v>59819840</v>
          </cell>
        </row>
        <row r="336">
          <cell r="A336" t="str">
            <v>ELSY VARGAS LOPEZ</v>
          </cell>
          <cell r="B336">
            <v>51932325</v>
          </cell>
        </row>
        <row r="337">
          <cell r="A337" t="str">
            <v>ELVIRA SALCEDO SALCEDO</v>
          </cell>
          <cell r="B337">
            <v>35321130</v>
          </cell>
        </row>
        <row r="338">
          <cell r="A338" t="str">
            <v>ELVIS LEONARDO SIERRA JIMENEZ</v>
          </cell>
          <cell r="B338">
            <v>79787263</v>
          </cell>
        </row>
        <row r="339">
          <cell r="A339" t="str">
            <v>EMILY RICARDO PARRA</v>
          </cell>
          <cell r="B339">
            <v>1030544871</v>
          </cell>
        </row>
        <row r="340">
          <cell r="A340" t="str">
            <v>EMMA PAOLA ANGULO JIMENEZ</v>
          </cell>
          <cell r="B340">
            <v>52383139</v>
          </cell>
        </row>
        <row r="341">
          <cell r="A341" t="str">
            <v>ENDIR ESLIK HURTADO RIVAS</v>
          </cell>
          <cell r="B341">
            <v>11806390</v>
          </cell>
        </row>
        <row r="342">
          <cell r="A342" t="str">
            <v>ENDRIC RAFAEL SALGADO QUIÑONEZ</v>
          </cell>
          <cell r="B342">
            <v>78750825</v>
          </cell>
        </row>
        <row r="343">
          <cell r="A343" t="str">
            <v>ENNA CATALINA MANTILLA QUINTERO</v>
          </cell>
          <cell r="B343">
            <v>1128050124</v>
          </cell>
        </row>
        <row r="344">
          <cell r="A344" t="str">
            <v>ENRIQUE JAIMES ARIAS</v>
          </cell>
          <cell r="B344">
            <v>80072488</v>
          </cell>
        </row>
        <row r="345">
          <cell r="A345" t="str">
            <v>ERICA CRISTINA CARRASCAL GALLEGO</v>
          </cell>
          <cell r="B345">
            <v>43920626</v>
          </cell>
        </row>
        <row r="346">
          <cell r="A346" t="str">
            <v>ERIDIANI ANANGE VIATELA SIERRA</v>
          </cell>
          <cell r="B346">
            <v>52521870</v>
          </cell>
        </row>
        <row r="347">
          <cell r="A347" t="str">
            <v>ERIKA ANDREA LACHE DONOSO</v>
          </cell>
          <cell r="B347">
            <v>1073691092</v>
          </cell>
        </row>
        <row r="348">
          <cell r="A348" t="str">
            <v>ERIKA LILIANA MATIZ BADILLO</v>
          </cell>
          <cell r="B348">
            <v>52491542</v>
          </cell>
        </row>
        <row r="349">
          <cell r="A349" t="str">
            <v>ERIS MORE ORTEGA</v>
          </cell>
          <cell r="B349">
            <v>73146010</v>
          </cell>
        </row>
        <row r="350">
          <cell r="A350" t="str">
            <v xml:space="preserve">ERWIN DARIO ERNESTO MEJIA AFRICANO </v>
          </cell>
          <cell r="B350">
            <v>80819613</v>
          </cell>
        </row>
        <row r="351">
          <cell r="A351" t="str">
            <v>ERWIN FABIO HENAO AYA</v>
          </cell>
          <cell r="B351">
            <v>79886053</v>
          </cell>
        </row>
        <row r="352">
          <cell r="A352" t="str">
            <v>ESNEYDER OSWALDO ORDOÑEZ ANGEL</v>
          </cell>
          <cell r="B352">
            <v>80281987</v>
          </cell>
        </row>
        <row r="353">
          <cell r="A353" t="str">
            <v>ESPERANZA VERGARA PAZ</v>
          </cell>
          <cell r="B353">
            <v>34538657</v>
          </cell>
        </row>
        <row r="354">
          <cell r="A354" t="str">
            <v>ESTHER DEL SOCORRO PORTILLA ARIAS</v>
          </cell>
          <cell r="B354">
            <v>59813585</v>
          </cell>
        </row>
        <row r="355">
          <cell r="A355" t="str">
            <v>EURIPIDES SERRATO BENITEZ</v>
          </cell>
          <cell r="B355">
            <v>11480154</v>
          </cell>
        </row>
        <row r="356">
          <cell r="A356" t="str">
            <v>EVELIO JOSE VIDES CONTRERAS</v>
          </cell>
          <cell r="B356">
            <v>72169739</v>
          </cell>
        </row>
        <row r="357">
          <cell r="A357" t="str">
            <v>EVELYN SUSANA RIVERA RUBIANO</v>
          </cell>
          <cell r="B357">
            <v>1010189373</v>
          </cell>
        </row>
        <row r="358">
          <cell r="A358" t="str">
            <v>EVER EDGAR CAMELO GONZALEZ</v>
          </cell>
          <cell r="B358">
            <v>79415607</v>
          </cell>
        </row>
        <row r="359">
          <cell r="A359" t="str">
            <v>FABIAN ANDRES HERNANDEZ ESPINOSA</v>
          </cell>
          <cell r="B359">
            <v>17421162</v>
          </cell>
        </row>
        <row r="360">
          <cell r="A360" t="str">
            <v>FABIAN MAURICIO MAHECHA LOPEZ</v>
          </cell>
          <cell r="B360">
            <v>1073603005</v>
          </cell>
        </row>
        <row r="361">
          <cell r="A361" t="str">
            <v>FABIAN RICARDO GONZALEZ RAMOS</v>
          </cell>
          <cell r="B361">
            <v>79925793</v>
          </cell>
        </row>
        <row r="362">
          <cell r="A362" t="str">
            <v>FABIAN RICARDO GONZALEZ ROA</v>
          </cell>
          <cell r="B362">
            <v>1049602264</v>
          </cell>
        </row>
        <row r="363">
          <cell r="A363" t="str">
            <v>FABIO ENRIQUE ORTIZ PIÑEROS</v>
          </cell>
          <cell r="B363">
            <v>79599771</v>
          </cell>
        </row>
        <row r="364">
          <cell r="A364" t="str">
            <v>FARID NICOLAS ESLAIT ZAMBRANO</v>
          </cell>
          <cell r="B364">
            <v>72262201</v>
          </cell>
        </row>
        <row r="365">
          <cell r="A365" t="str">
            <v>FEIRY HAALSON BARRAGAN SOCHA</v>
          </cell>
          <cell r="B365">
            <v>86010416</v>
          </cell>
        </row>
        <row r="366">
          <cell r="A366" t="str">
            <v>FELIPE ALBERTO GARCIA SANCHEZ</v>
          </cell>
          <cell r="B366">
            <v>9976528</v>
          </cell>
        </row>
        <row r="367">
          <cell r="A367" t="str">
            <v>FELIPE SANTIAGO NEIRA RIVERA</v>
          </cell>
          <cell r="B367">
            <v>1019008714</v>
          </cell>
        </row>
        <row r="368">
          <cell r="A368" t="str">
            <v>FELIX ANTONIO CRUZ BENAVIDES</v>
          </cell>
          <cell r="B368">
            <v>19433379</v>
          </cell>
        </row>
        <row r="369">
          <cell r="A369" t="str">
            <v>FELIX MANUEL PAJARO RINCON</v>
          </cell>
          <cell r="B369">
            <v>8834018</v>
          </cell>
        </row>
        <row r="370">
          <cell r="A370" t="str">
            <v>FERNANDO ANDRES DIAZ RODRIGUEZ</v>
          </cell>
          <cell r="B370">
            <v>1032363326</v>
          </cell>
        </row>
        <row r="371">
          <cell r="A371" t="str">
            <v>FERNANDO BERNAL ROMERO</v>
          </cell>
          <cell r="B371">
            <v>79737591</v>
          </cell>
        </row>
        <row r="372">
          <cell r="A372" t="str">
            <v>FERNANDO FERNANDEZ RODRIGUEZ</v>
          </cell>
          <cell r="B372">
            <v>19408226</v>
          </cell>
        </row>
        <row r="373">
          <cell r="A373" t="str">
            <v>FERNANDO PAUL RACEDO PEREZ</v>
          </cell>
          <cell r="B373">
            <v>1047415395</v>
          </cell>
        </row>
        <row r="374">
          <cell r="A374" t="str">
            <v>FERNANDO RIOS MEJIA</v>
          </cell>
          <cell r="B374">
            <v>16553362</v>
          </cell>
        </row>
        <row r="375">
          <cell r="A375" t="str">
            <v>FERNEY CARDONA HERNANDEZ</v>
          </cell>
          <cell r="B375">
            <v>16115529</v>
          </cell>
        </row>
        <row r="376">
          <cell r="A376" t="str">
            <v>FERNEY EDUARDO MONTENEGRO SIERRA</v>
          </cell>
          <cell r="B376">
            <v>11256874</v>
          </cell>
        </row>
        <row r="377">
          <cell r="A377" t="str">
            <v>FERNEY LEONARDO CASTELLANOS ROJAS</v>
          </cell>
          <cell r="B377">
            <v>80802241</v>
          </cell>
        </row>
        <row r="378">
          <cell r="A378" t="str">
            <v>FIDEL ERNESTO LOPEZ ARCINIEGAS</v>
          </cell>
          <cell r="B378">
            <v>94369601</v>
          </cell>
        </row>
        <row r="379">
          <cell r="A379" t="str">
            <v>FLOR BIANEY RINCON RODRIGUEZ</v>
          </cell>
          <cell r="B379">
            <v>23926816</v>
          </cell>
        </row>
        <row r="380">
          <cell r="A380" t="str">
            <v>FLOR ELVIA URREGO MARTINEZ</v>
          </cell>
          <cell r="B380">
            <v>41794011</v>
          </cell>
        </row>
        <row r="381">
          <cell r="A381" t="str">
            <v>FLOR NALLIBER DOMINGUEZ TORRES</v>
          </cell>
          <cell r="B381">
            <v>40316314</v>
          </cell>
        </row>
        <row r="382">
          <cell r="A382" t="str">
            <v>FRANCISCA ROZO DE ZAMUDIO</v>
          </cell>
          <cell r="B382">
            <v>37241085</v>
          </cell>
        </row>
        <row r="383">
          <cell r="A383" t="str">
            <v>FRANCISCO ANTONIO AILLON VERA</v>
          </cell>
          <cell r="B383">
            <v>13483063</v>
          </cell>
        </row>
        <row r="384">
          <cell r="A384" t="str">
            <v>FRANCISCO JAVIER GARCIA MEDINA</v>
          </cell>
          <cell r="B384">
            <v>18496419</v>
          </cell>
        </row>
        <row r="385">
          <cell r="A385" t="str">
            <v>FRANCISCO JAVIER MONEDERO CADENA</v>
          </cell>
          <cell r="B385">
            <v>1130682042</v>
          </cell>
        </row>
        <row r="386">
          <cell r="A386" t="str">
            <v>FRANCISCO JAVIER NARVAEZ RESTREPO</v>
          </cell>
          <cell r="B386">
            <v>71762925</v>
          </cell>
        </row>
        <row r="387">
          <cell r="A387" t="str">
            <v>FRANK DANIEL RAMOS CHAPARRO</v>
          </cell>
          <cell r="B387">
            <v>71762925</v>
          </cell>
        </row>
        <row r="388">
          <cell r="A388" t="str">
            <v>FRANK EDIER MENDEZ CORDOBA</v>
          </cell>
          <cell r="B388">
            <v>12198947</v>
          </cell>
        </row>
        <row r="389">
          <cell r="A389" t="str">
            <v>FREDDY ANDRES ZARAMA REVELO</v>
          </cell>
          <cell r="B389">
            <v>98390466</v>
          </cell>
        </row>
        <row r="390">
          <cell r="A390" t="str">
            <v>FREDDY TOLEDO BERMEO</v>
          </cell>
          <cell r="B390">
            <v>12265849</v>
          </cell>
        </row>
        <row r="391">
          <cell r="A391" t="str">
            <v xml:space="preserve">FREDY ALONSO FUENTES </v>
          </cell>
          <cell r="B391">
            <v>7171113</v>
          </cell>
        </row>
        <row r="392">
          <cell r="A392" t="str">
            <v>FREDY ALONSO MESA SANCHEZ</v>
          </cell>
          <cell r="B392">
            <v>74188181</v>
          </cell>
        </row>
        <row r="393">
          <cell r="A393" t="str">
            <v xml:space="preserve">FREDY ENRIQUE SARMIENTO ROMERO </v>
          </cell>
          <cell r="B393">
            <v>79910806</v>
          </cell>
        </row>
        <row r="394">
          <cell r="A394" t="str">
            <v>FREDY GONZALO PAZ CAICEDO</v>
          </cell>
          <cell r="B394">
            <v>5207674</v>
          </cell>
        </row>
        <row r="395">
          <cell r="A395" t="str">
            <v>FREDY JULIAN APONTE ALMECIGA</v>
          </cell>
          <cell r="B395">
            <v>11233414</v>
          </cell>
        </row>
        <row r="396">
          <cell r="A396" t="str">
            <v>FREDY MENDEZ RUIZ</v>
          </cell>
          <cell r="B396">
            <v>11447243</v>
          </cell>
        </row>
        <row r="397">
          <cell r="A397" t="str">
            <v>FREDY WILMAN GUERRA OYUELA</v>
          </cell>
          <cell r="B397">
            <v>79414751</v>
          </cell>
        </row>
        <row r="398">
          <cell r="A398" t="str">
            <v>FREID MARTIN ANDRADE CASTRO</v>
          </cell>
          <cell r="B398">
            <v>98378793</v>
          </cell>
        </row>
        <row r="399">
          <cell r="A399" t="str">
            <v>FREYA MARIA GALVEZ MORENO</v>
          </cell>
          <cell r="B399">
            <v>31555022</v>
          </cell>
        </row>
        <row r="400">
          <cell r="A400" t="str">
            <v>GABRIEL CRUZ VARGAS</v>
          </cell>
          <cell r="B400">
            <v>6613149</v>
          </cell>
        </row>
        <row r="401">
          <cell r="A401" t="str">
            <v>GABRIEL EDUARDO RIOS PARRA</v>
          </cell>
          <cell r="B401">
            <v>10050322</v>
          </cell>
        </row>
        <row r="402">
          <cell r="A402" t="str">
            <v>GABRIEL GUERRERO MORANTES</v>
          </cell>
          <cell r="B402">
            <v>74327209</v>
          </cell>
        </row>
        <row r="403">
          <cell r="A403" t="str">
            <v>GEIDY MIREYA GOMEZ FEO</v>
          </cell>
          <cell r="B403">
            <v>52655683</v>
          </cell>
        </row>
        <row r="404">
          <cell r="A404" t="str">
            <v>GEISER GERALDI ACEVEDO FLOREZ</v>
          </cell>
          <cell r="B404">
            <v>1121207275</v>
          </cell>
        </row>
        <row r="405">
          <cell r="A405" t="str">
            <v>GELMER RODRIGUEZ AGUIRRE</v>
          </cell>
          <cell r="B405">
            <v>79284762</v>
          </cell>
        </row>
        <row r="406">
          <cell r="A406" t="str">
            <v>GEMMA JUDITH ANGEL VARGAS</v>
          </cell>
          <cell r="B406">
            <v>26427205</v>
          </cell>
        </row>
        <row r="407">
          <cell r="A407" t="str">
            <v xml:space="preserve">GEMNY ESPERANZA MAURNO </v>
          </cell>
          <cell r="B407">
            <v>68287802</v>
          </cell>
        </row>
        <row r="408">
          <cell r="A408" t="str">
            <v>GEOVANNY ORLANDO ASCUNTAR CHICAIZA</v>
          </cell>
          <cell r="B408">
            <v>5204445</v>
          </cell>
        </row>
        <row r="409">
          <cell r="A409" t="str">
            <v>GEOVANNY PELAEZ QUICENO</v>
          </cell>
          <cell r="B409">
            <v>10289006</v>
          </cell>
        </row>
        <row r="410">
          <cell r="A410" t="str">
            <v>GEOVANNY URIBE ARENILLA</v>
          </cell>
          <cell r="B410">
            <v>18928480</v>
          </cell>
        </row>
        <row r="411">
          <cell r="A411" t="str">
            <v>GERARDO ENRIQUE GONZALEZ HENRIQUEZ</v>
          </cell>
          <cell r="B411">
            <v>7142669</v>
          </cell>
        </row>
        <row r="412">
          <cell r="A412" t="str">
            <v>GERMAN ADOLFO LOAIZA OCAMPO</v>
          </cell>
          <cell r="B412">
            <v>75035436</v>
          </cell>
        </row>
        <row r="413">
          <cell r="A413" t="str">
            <v>GERMAN ARTURO DE LEON PORRAS</v>
          </cell>
          <cell r="B413">
            <v>72217286</v>
          </cell>
        </row>
        <row r="414">
          <cell r="A414" t="str">
            <v>GERMAN DARIO ARIAS ESCOBAR</v>
          </cell>
          <cell r="B414">
            <v>75089644</v>
          </cell>
        </row>
        <row r="415">
          <cell r="A415" t="str">
            <v>GERMAN DAVID ARROYAVE RENDON</v>
          </cell>
          <cell r="B415">
            <v>14798724</v>
          </cell>
        </row>
        <row r="416">
          <cell r="A416" t="str">
            <v>GERMAN EDGARDO GUZMAN PATIÑO</v>
          </cell>
          <cell r="B416">
            <v>5991266</v>
          </cell>
        </row>
        <row r="417">
          <cell r="A417" t="str">
            <v>GERMAN RUBIANO BELTRAN</v>
          </cell>
          <cell r="B417">
            <v>79347330</v>
          </cell>
        </row>
        <row r="418">
          <cell r="A418" t="str">
            <v>GERMAN SANTIAGO BARRERO SANCHEZ</v>
          </cell>
          <cell r="B418">
            <v>7174162</v>
          </cell>
        </row>
        <row r="419">
          <cell r="A419" t="str">
            <v>GERMAN VELOZA ARIZMENDY</v>
          </cell>
          <cell r="B419">
            <v>19259584</v>
          </cell>
        </row>
        <row r="420">
          <cell r="A420" t="str">
            <v>GILIA INES VASQUEZ RODRIGUEZ</v>
          </cell>
          <cell r="B420">
            <v>51638528</v>
          </cell>
        </row>
        <row r="421">
          <cell r="A421" t="str">
            <v>GILMER MOISES AMEZQUITA MONROY</v>
          </cell>
          <cell r="B421">
            <v>79717103</v>
          </cell>
        </row>
        <row r="422">
          <cell r="A422" t="str">
            <v>GINA CONCEPCION ANGULO MENDOZA</v>
          </cell>
          <cell r="B422">
            <v>1047369103</v>
          </cell>
        </row>
        <row r="423">
          <cell r="A423" t="str">
            <v>GINA MILENA DIAZ SERRANO</v>
          </cell>
          <cell r="B423">
            <v>63556323</v>
          </cell>
        </row>
        <row r="424">
          <cell r="A424" t="str">
            <v>GINA PAOLA DUEÑAS BARBOSA</v>
          </cell>
          <cell r="B424">
            <v>52382959</v>
          </cell>
        </row>
        <row r="425">
          <cell r="A425" t="str">
            <v xml:space="preserve">GINA SUCEL ACEVEDO </v>
          </cell>
          <cell r="B425">
            <v>40331795</v>
          </cell>
        </row>
        <row r="426">
          <cell r="A426" t="str">
            <v>GLADYS CUEVAS HERNANDEZ</v>
          </cell>
          <cell r="B426">
            <v>63446674</v>
          </cell>
        </row>
        <row r="427">
          <cell r="A427" t="str">
            <v>GLADYS POLO FLOREZ</v>
          </cell>
          <cell r="B427">
            <v>51780014</v>
          </cell>
        </row>
        <row r="428">
          <cell r="A428" t="str">
            <v>GLEYDER YOHANA GUERRA MORA</v>
          </cell>
          <cell r="B428">
            <v>20716312</v>
          </cell>
        </row>
        <row r="429">
          <cell r="A429" t="str">
            <v>GLORIA ALEJANDRA MORENO GAMEZ</v>
          </cell>
          <cell r="B429">
            <v>52269116</v>
          </cell>
        </row>
        <row r="430">
          <cell r="A430" t="str">
            <v>GLORIA ANDREA SUAREZ ROSERO</v>
          </cell>
          <cell r="B430">
            <v>36860865</v>
          </cell>
        </row>
        <row r="431">
          <cell r="A431" t="str">
            <v>GLORIA ESPERANZA LIZARAZO SALAZAR</v>
          </cell>
          <cell r="B431">
            <v>23637912</v>
          </cell>
        </row>
        <row r="432">
          <cell r="A432" t="str">
            <v>GLORIA MARIA VIZCAINO GUEVARA</v>
          </cell>
          <cell r="B432">
            <v>21190642</v>
          </cell>
        </row>
        <row r="433">
          <cell r="A433" t="str">
            <v>GLORIA PATRICIA MIRA CORREA</v>
          </cell>
          <cell r="B433">
            <v>43029132</v>
          </cell>
        </row>
        <row r="434">
          <cell r="A434" t="str">
            <v>GLORIA PATRICIA PEREZ DIAZ</v>
          </cell>
          <cell r="B434">
            <v>1085249478</v>
          </cell>
        </row>
        <row r="435">
          <cell r="A435" t="str">
            <v>GLORIA SANINT JARAMILLO</v>
          </cell>
          <cell r="B435">
            <v>33155651</v>
          </cell>
        </row>
        <row r="436">
          <cell r="A436" t="str">
            <v>GREYS AMPARO PEREIRA APARICIO</v>
          </cell>
          <cell r="B436">
            <v>1047420675</v>
          </cell>
        </row>
        <row r="437">
          <cell r="A437" t="str">
            <v>GUADALUPE SANCHEZ PALMA</v>
          </cell>
          <cell r="B437">
            <v>42499411</v>
          </cell>
        </row>
        <row r="438">
          <cell r="A438" t="str">
            <v>GUIDO FERNANDO COLORADO VELEZ</v>
          </cell>
          <cell r="B438">
            <v>94532129</v>
          </cell>
        </row>
        <row r="439">
          <cell r="A439" t="str">
            <v>GUILLERMINA YAGUARA PEDROZA</v>
          </cell>
          <cell r="B439">
            <v>40443921</v>
          </cell>
        </row>
        <row r="440">
          <cell r="A440" t="str">
            <v>GUILLERMO ANTONIO CARDONA ROJAS</v>
          </cell>
          <cell r="B440">
            <v>73113832</v>
          </cell>
        </row>
        <row r="441">
          <cell r="A441" t="str">
            <v>GUILLERMO BARBOSA ALGARRA</v>
          </cell>
          <cell r="B441">
            <v>80234741</v>
          </cell>
        </row>
        <row r="442">
          <cell r="A442" t="str">
            <v>GUILLERMO NEMPEQUE CAÑON</v>
          </cell>
          <cell r="B442">
            <v>19452913</v>
          </cell>
        </row>
        <row r="443">
          <cell r="A443" t="str">
            <v>GUSTAVO ADOLFO QUINTERO VELEZ</v>
          </cell>
          <cell r="B443">
            <v>75037790</v>
          </cell>
        </row>
        <row r="444">
          <cell r="A444" t="str">
            <v xml:space="preserve">GUSTAVO ALBERTO PADILLA </v>
          </cell>
          <cell r="B444">
            <v>19462757</v>
          </cell>
        </row>
        <row r="445">
          <cell r="A445" t="str">
            <v>GUSTAVO BAYONA VARGAS</v>
          </cell>
          <cell r="B445">
            <v>79623516</v>
          </cell>
        </row>
        <row r="446">
          <cell r="A446" t="str">
            <v>GUSTAVO ELIECER REYES LANZZIANO</v>
          </cell>
          <cell r="B446">
            <v>1049613986</v>
          </cell>
        </row>
        <row r="447">
          <cell r="A447" t="str">
            <v>GUSTAVO HERNANDO VEGA IRIARTE</v>
          </cell>
          <cell r="B447">
            <v>17655925</v>
          </cell>
        </row>
        <row r="448">
          <cell r="A448" t="str">
            <v>GUSTAVO MONROY RIVERA</v>
          </cell>
          <cell r="B448">
            <v>19302966</v>
          </cell>
        </row>
        <row r="449">
          <cell r="A449" t="str">
            <v>GUSTAVO SOLANO FAJARDO</v>
          </cell>
          <cell r="B449">
            <v>79050892</v>
          </cell>
        </row>
        <row r="450">
          <cell r="A450" t="str">
            <v>HAMINTON HAIR CIFUENTES MONTEALEGRE</v>
          </cell>
          <cell r="B450">
            <v>80148462</v>
          </cell>
        </row>
        <row r="451">
          <cell r="A451" t="str">
            <v>HANNE MEDINA DOSANTOS</v>
          </cell>
          <cell r="B451">
            <v>40179426</v>
          </cell>
        </row>
        <row r="452">
          <cell r="A452" t="str">
            <v>HAROLD DAVID PEÑA MORENO</v>
          </cell>
          <cell r="B452">
            <v>79987754</v>
          </cell>
        </row>
        <row r="453">
          <cell r="A453" t="str">
            <v>HAROLD FABIAN BASTIDAS CRUZ</v>
          </cell>
          <cell r="B453">
            <v>1085245141</v>
          </cell>
        </row>
        <row r="454">
          <cell r="A454" t="str">
            <v>HECTOR FABIO ACEVEDO ALEGRIA</v>
          </cell>
          <cell r="B454">
            <v>94326813</v>
          </cell>
        </row>
        <row r="455">
          <cell r="A455" t="str">
            <v>HECTOR FABIO VALENCIA CONDE</v>
          </cell>
          <cell r="B455">
            <v>94356169</v>
          </cell>
        </row>
        <row r="456">
          <cell r="A456" t="str">
            <v>HECTOR MANUEL RODRIGUEZ GARCIA</v>
          </cell>
          <cell r="B456">
            <v>80179854</v>
          </cell>
        </row>
        <row r="457">
          <cell r="A457" t="str">
            <v>HECTOR SANCHEZ NOVAL</v>
          </cell>
          <cell r="B457">
            <v>19473262</v>
          </cell>
        </row>
        <row r="458">
          <cell r="A458" t="str">
            <v>HEIDI CASTRO NIÑO</v>
          </cell>
          <cell r="B458">
            <v>22644472</v>
          </cell>
        </row>
        <row r="459">
          <cell r="A459" t="str">
            <v>HEIDY KATHERINE PEÑUELA PEREZ</v>
          </cell>
          <cell r="B459">
            <v>1031120689</v>
          </cell>
        </row>
        <row r="460">
          <cell r="A460" t="str">
            <v>HEIDY PATRICIA QUINTERO SANTAMARIA</v>
          </cell>
          <cell r="B460">
            <v>22464885</v>
          </cell>
        </row>
        <row r="461">
          <cell r="A461" t="str">
            <v>HELBERT ISRAEL ACOSTA ALARCON</v>
          </cell>
          <cell r="B461">
            <v>79885176</v>
          </cell>
        </row>
        <row r="462">
          <cell r="A462" t="str">
            <v>HELBERT ORTIZ QUINTERO</v>
          </cell>
          <cell r="B462">
            <v>80226421</v>
          </cell>
        </row>
        <row r="463">
          <cell r="A463" t="str">
            <v>HELMAN ALEXIS ORTIZ VILLAMIZAR</v>
          </cell>
          <cell r="B463">
            <v>88244765</v>
          </cell>
        </row>
        <row r="464">
          <cell r="A464" t="str">
            <v xml:space="preserve">HELMAN HUMBERTO CARREÑO </v>
          </cell>
          <cell r="B464">
            <v>1061548</v>
          </cell>
        </row>
        <row r="465">
          <cell r="A465" t="str">
            <v>HELSINBER BOGOTA MOTTA</v>
          </cell>
          <cell r="B465">
            <v>79215386</v>
          </cell>
        </row>
        <row r="466">
          <cell r="A466" t="str">
            <v>HEMEL ROGELIO CRUZ PALACIO</v>
          </cell>
          <cell r="B466">
            <v>79004627</v>
          </cell>
        </row>
        <row r="467">
          <cell r="A467" t="str">
            <v>HENRY ALBERTO TORRES CEDANO</v>
          </cell>
          <cell r="B467">
            <v>93125633</v>
          </cell>
        </row>
        <row r="468">
          <cell r="A468" t="str">
            <v>HENRY ANTONIO OLIVARES CARDENAS</v>
          </cell>
          <cell r="B468">
            <v>13862072</v>
          </cell>
        </row>
        <row r="469">
          <cell r="A469" t="str">
            <v>HENRY ARMANDO COLLAZOS LOPEZ</v>
          </cell>
          <cell r="B469">
            <v>79365348</v>
          </cell>
        </row>
        <row r="470">
          <cell r="A470" t="str">
            <v>HENRY CASTAÑEDA LOPEZ</v>
          </cell>
          <cell r="B470">
            <v>12906726</v>
          </cell>
        </row>
        <row r="471">
          <cell r="A471" t="str">
            <v>HENRY CORREDOR HERNANDEZ</v>
          </cell>
          <cell r="B471">
            <v>91268131</v>
          </cell>
        </row>
        <row r="472">
          <cell r="A472" t="str">
            <v>HENRY ERNESTO PRECIADO CANTOR</v>
          </cell>
          <cell r="B472">
            <v>79915303</v>
          </cell>
        </row>
        <row r="473">
          <cell r="A473" t="str">
            <v>HENRY FERNANDO MURILLO ARANGO</v>
          </cell>
          <cell r="B473">
            <v>94417073</v>
          </cell>
        </row>
        <row r="474">
          <cell r="A474" t="str">
            <v>HENRY GEOVANI AFRICANO PEREZ</v>
          </cell>
          <cell r="B474">
            <v>74185483</v>
          </cell>
        </row>
        <row r="475">
          <cell r="A475" t="str">
            <v>HENRY MAURICIO MACIAS SUAREZ</v>
          </cell>
          <cell r="B475">
            <v>80070523</v>
          </cell>
        </row>
        <row r="476">
          <cell r="A476" t="str">
            <v>HENRY ORLANDO PINEDA RODRIGUEZ</v>
          </cell>
          <cell r="B476">
            <v>80470847</v>
          </cell>
        </row>
        <row r="477">
          <cell r="A477" t="str">
            <v>HENRY YESID RUIZ GONZALEZ</v>
          </cell>
          <cell r="B477">
            <v>79855588</v>
          </cell>
        </row>
        <row r="478">
          <cell r="A478" t="str">
            <v>HERLYN OSWALDO NASAYO FRANCO</v>
          </cell>
          <cell r="B478">
            <v>5633214</v>
          </cell>
        </row>
        <row r="479">
          <cell r="A479" t="str">
            <v>HERMAN EDUARDO PARDO FORERO</v>
          </cell>
          <cell r="B479">
            <v>79921839</v>
          </cell>
        </row>
        <row r="480">
          <cell r="A480" t="str">
            <v>HERNAN ALONSO CRUZ DIAZ</v>
          </cell>
          <cell r="B480">
            <v>73191970</v>
          </cell>
        </row>
        <row r="481">
          <cell r="A481" t="str">
            <v>HERNAN ENRIQUE RAMOS ACOSTA</v>
          </cell>
          <cell r="B481">
            <v>72189260</v>
          </cell>
        </row>
        <row r="482">
          <cell r="A482" t="str">
            <v>HERNANDO JUAN FERRUCHO VERGARA</v>
          </cell>
          <cell r="B482">
            <v>15041122</v>
          </cell>
        </row>
        <row r="483">
          <cell r="A483" t="str">
            <v>HERNANDO MANUEL TEHERAN CASTRO</v>
          </cell>
          <cell r="B483">
            <v>3805928</v>
          </cell>
        </row>
        <row r="484">
          <cell r="A484" t="str">
            <v>HERNANDO SARMIENTO PEÑARANDA</v>
          </cell>
          <cell r="B484">
            <v>85462635</v>
          </cell>
        </row>
        <row r="485">
          <cell r="A485" t="str">
            <v>HERNEY MAURICIO PESCADOR TORO</v>
          </cell>
          <cell r="B485">
            <v>9871177</v>
          </cell>
        </row>
        <row r="486">
          <cell r="A486" t="str">
            <v>HUGO FERNARDO HERNANDEZ JARAMILLO</v>
          </cell>
          <cell r="B486">
            <v>1116722339</v>
          </cell>
        </row>
        <row r="487">
          <cell r="A487" t="str">
            <v>HUMBERTO ALONSO VILLAMIZAR REDONDO</v>
          </cell>
          <cell r="B487">
            <v>88229172</v>
          </cell>
        </row>
        <row r="488">
          <cell r="A488" t="str">
            <v>HUMBERTO VELASQUEZ ARDILA</v>
          </cell>
          <cell r="B488">
            <v>17336974</v>
          </cell>
        </row>
        <row r="489">
          <cell r="A489" t="str">
            <v>IAN SERGIO BUENO AGUIRRE</v>
          </cell>
          <cell r="B489">
            <v>79413203</v>
          </cell>
        </row>
        <row r="490">
          <cell r="A490" t="str">
            <v>IBETH SENOVIA GUTIERREZ GUARDO</v>
          </cell>
          <cell r="B490">
            <v>30762702</v>
          </cell>
        </row>
        <row r="491">
          <cell r="A491" t="str">
            <v>IBSEN MORENO VEGA</v>
          </cell>
          <cell r="B491">
            <v>73575474</v>
          </cell>
        </row>
        <row r="492">
          <cell r="A492" t="str">
            <v>ILSA STELLA ROJAS LOPEZ</v>
          </cell>
          <cell r="B492">
            <v>52106508</v>
          </cell>
        </row>
        <row r="493">
          <cell r="A493" t="str">
            <v>ILVIS PATRICIA SERRANO BORNACELLI</v>
          </cell>
          <cell r="B493">
            <v>36551065</v>
          </cell>
        </row>
        <row r="494">
          <cell r="A494" t="str">
            <v>INDIRA RINCON RUBIO</v>
          </cell>
          <cell r="B494">
            <v>60386957</v>
          </cell>
        </row>
        <row r="495">
          <cell r="A495" t="str">
            <v>INGRID DAYAN DE LA PAVA LADINO</v>
          </cell>
          <cell r="B495">
            <v>1022350074</v>
          </cell>
        </row>
        <row r="496">
          <cell r="A496" t="str">
            <v>INGRIT STEFFANNY CASTILLO SUAREZ</v>
          </cell>
          <cell r="B496">
            <v>1099205839</v>
          </cell>
        </row>
        <row r="497">
          <cell r="A497" t="str">
            <v>INGRY LORENA MARMOLEJO LLANOS</v>
          </cell>
          <cell r="B497">
            <v>66659894</v>
          </cell>
        </row>
        <row r="498">
          <cell r="A498" t="str">
            <v>IRINA PAOLA TRESPALACIOS VANEGAS</v>
          </cell>
          <cell r="B498">
            <v>39022162</v>
          </cell>
        </row>
        <row r="499">
          <cell r="A499" t="str">
            <v>IRWIN FRANCISCO PALACIOS CASAS</v>
          </cell>
          <cell r="B499">
            <v>11803564</v>
          </cell>
        </row>
        <row r="500">
          <cell r="A500" t="str">
            <v>ISABEL CRISTINA AVILA LOPEZ</v>
          </cell>
          <cell r="B500">
            <v>1116242764</v>
          </cell>
        </row>
        <row r="501">
          <cell r="A501" t="str">
            <v>ISABEL CRISTINA RAMIREZ VILLEGAS</v>
          </cell>
          <cell r="B501">
            <v>52834199</v>
          </cell>
        </row>
        <row r="502">
          <cell r="A502" t="str">
            <v>ISABEL ROSARIO OÑATE AMAYA</v>
          </cell>
          <cell r="B502">
            <v>56053652</v>
          </cell>
        </row>
        <row r="503">
          <cell r="A503" t="str">
            <v>IVAN ANTONIO HERRERA PEREZ</v>
          </cell>
          <cell r="B503">
            <v>72223387</v>
          </cell>
        </row>
        <row r="504">
          <cell r="A504" t="str">
            <v>IVAN DARIO GOMEZ MALAGON</v>
          </cell>
          <cell r="B504">
            <v>80184874</v>
          </cell>
        </row>
        <row r="505">
          <cell r="A505" t="str">
            <v>IVAN JAVIER SILVA MIRANDA</v>
          </cell>
          <cell r="B505">
            <v>80141650</v>
          </cell>
        </row>
        <row r="506">
          <cell r="A506" t="str">
            <v>IVAN MARTINEZ CUELLAR</v>
          </cell>
          <cell r="B506">
            <v>1017140950</v>
          </cell>
        </row>
        <row r="507">
          <cell r="A507" t="str">
            <v>IVAN RICARDO CRUZ PALECHOR</v>
          </cell>
          <cell r="B507">
            <v>76332413</v>
          </cell>
        </row>
        <row r="508">
          <cell r="A508" t="str">
            <v>IVETTE ISLEEN ABELLA BOLIVAR</v>
          </cell>
          <cell r="B508">
            <v>38610244</v>
          </cell>
        </row>
        <row r="509">
          <cell r="A509" t="str">
            <v>JACKELINE MURCIA MOLINA</v>
          </cell>
          <cell r="B509">
            <v>65770612</v>
          </cell>
        </row>
        <row r="510">
          <cell r="A510" t="str">
            <v>JACKIE HERNANDO VARGAS LONDOÑO</v>
          </cell>
          <cell r="B510">
            <v>14620834</v>
          </cell>
        </row>
        <row r="511">
          <cell r="A511" t="str">
            <v>JACOB MANUEL PALOMO PACHECO</v>
          </cell>
          <cell r="B511">
            <v>78744621</v>
          </cell>
        </row>
        <row r="512">
          <cell r="A512" t="str">
            <v>JADER ARBEY GOMEZ RESTREPO</v>
          </cell>
          <cell r="B512">
            <v>71337241</v>
          </cell>
        </row>
        <row r="513">
          <cell r="A513" t="str">
            <v>JADER OSWALDO GARCIA VILLA</v>
          </cell>
          <cell r="B513">
            <v>89008982</v>
          </cell>
        </row>
        <row r="514">
          <cell r="A514" t="str">
            <v>JAIME ALONSO SANCHEZ CARDENAS</v>
          </cell>
          <cell r="B514">
            <v>79529005</v>
          </cell>
        </row>
        <row r="515">
          <cell r="A515" t="str">
            <v>JAIME ANDERSON YEPES SALAZAR</v>
          </cell>
          <cell r="B515">
            <v>71377101</v>
          </cell>
        </row>
        <row r="516">
          <cell r="A516" t="str">
            <v>JAIME ANDRES FRANCO SOTO</v>
          </cell>
          <cell r="B516">
            <v>6387068</v>
          </cell>
        </row>
        <row r="517">
          <cell r="A517" t="str">
            <v>JAIME ANDRES HIGUERA PEÑUELA</v>
          </cell>
          <cell r="B517">
            <v>1020720079</v>
          </cell>
        </row>
        <row r="518">
          <cell r="A518" t="str">
            <v>JAIME ANDRES LOPEZ BOLIVAR</v>
          </cell>
          <cell r="B518">
            <v>98637974</v>
          </cell>
        </row>
        <row r="519">
          <cell r="A519" t="str">
            <v>JAIME ANDRES VELASQUEZ CERON</v>
          </cell>
          <cell r="B519">
            <v>13069480</v>
          </cell>
        </row>
        <row r="520">
          <cell r="A520" t="str">
            <v>JAIME CUERVO PAEZ</v>
          </cell>
          <cell r="B520">
            <v>10231824</v>
          </cell>
        </row>
        <row r="521">
          <cell r="A521" t="str">
            <v>JAIME ENRIQUE ORTIZ GOMEZ</v>
          </cell>
          <cell r="B521">
            <v>79334481</v>
          </cell>
        </row>
        <row r="522">
          <cell r="A522" t="str">
            <v>JAIME HERNAN GARCIA GONZALEZ</v>
          </cell>
          <cell r="B522">
            <v>3276776</v>
          </cell>
        </row>
        <row r="523">
          <cell r="A523" t="str">
            <v>JAIME MEDINA MARIN</v>
          </cell>
          <cell r="B523">
            <v>16726404</v>
          </cell>
        </row>
        <row r="524">
          <cell r="A524" t="str">
            <v>JAIME NIÑO MENDIVELSO</v>
          </cell>
          <cell r="B524">
            <v>79536987</v>
          </cell>
        </row>
        <row r="525">
          <cell r="A525" t="str">
            <v>JAIME PULIDO PUENTES</v>
          </cell>
          <cell r="B525">
            <v>7227469</v>
          </cell>
        </row>
        <row r="526">
          <cell r="A526" t="str">
            <v>JAIME QUINTERO PINILLA</v>
          </cell>
          <cell r="B526">
            <v>6009908</v>
          </cell>
        </row>
        <row r="527">
          <cell r="A527" t="str">
            <v>JAIR ALBERTO ROBLES DIAZ</v>
          </cell>
          <cell r="B527">
            <v>18009754</v>
          </cell>
        </row>
        <row r="528">
          <cell r="A528" t="str">
            <v>JAIR ANDRES AGUADO VARELA</v>
          </cell>
          <cell r="B528">
            <v>94494300</v>
          </cell>
        </row>
        <row r="529">
          <cell r="A529" t="str">
            <v>JAIR EMILIO REYES BELTRAN</v>
          </cell>
          <cell r="B529">
            <v>86073669</v>
          </cell>
        </row>
        <row r="530">
          <cell r="A530" t="str">
            <v>JAIRO ALEXANDER CASALLAS MACHETE</v>
          </cell>
          <cell r="B530">
            <v>79627561</v>
          </cell>
        </row>
        <row r="531">
          <cell r="A531" t="str">
            <v>JAIRO CIFUENTES GONZALEZ</v>
          </cell>
          <cell r="B531">
            <v>16689243</v>
          </cell>
        </row>
        <row r="532">
          <cell r="A532" t="str">
            <v>JAIRO DANILO GUTIERREZ CASTILLO</v>
          </cell>
          <cell r="B532">
            <v>7183645</v>
          </cell>
        </row>
        <row r="533">
          <cell r="A533" t="str">
            <v>JAIRO ENRIQUE MOGOLLON GONZALEZ</v>
          </cell>
          <cell r="B533">
            <v>7538353</v>
          </cell>
        </row>
        <row r="534">
          <cell r="A534" t="str">
            <v>JAIRO HERNANDO ORDOÑEZ YATES</v>
          </cell>
          <cell r="B534">
            <v>6566429</v>
          </cell>
        </row>
        <row r="535">
          <cell r="A535" t="str">
            <v>JAIRO JAVIER MARRIAGA LOPEZ</v>
          </cell>
          <cell r="B535">
            <v>85467040</v>
          </cell>
        </row>
        <row r="536">
          <cell r="A536" t="str">
            <v>JAIRO PINILLA PEDRAZA</v>
          </cell>
          <cell r="B536">
            <v>80882702</v>
          </cell>
        </row>
        <row r="537">
          <cell r="A537" t="str">
            <v xml:space="preserve">JAIRO ROJAS PEREZ  </v>
          </cell>
          <cell r="B537">
            <v>80882702</v>
          </cell>
        </row>
        <row r="538">
          <cell r="A538" t="str">
            <v>JAMELIA TORRES GOMEZ</v>
          </cell>
          <cell r="B538">
            <v>51609782</v>
          </cell>
        </row>
        <row r="539">
          <cell r="A539" t="str">
            <v>JAQUELINE BOGOTA CANTOR</v>
          </cell>
          <cell r="B539">
            <v>39664288</v>
          </cell>
        </row>
        <row r="540">
          <cell r="A540" t="str">
            <v>JASBLEIDER GOMEZ GORDILLO</v>
          </cell>
          <cell r="B540">
            <v>53089113</v>
          </cell>
        </row>
        <row r="541">
          <cell r="A541" t="str">
            <v>JASON EMILIO CORDOBA MENA</v>
          </cell>
          <cell r="B541">
            <v>12022654</v>
          </cell>
        </row>
        <row r="542">
          <cell r="A542" t="str">
            <v>JAVIER ALBERTO SOTO OJEDA</v>
          </cell>
          <cell r="B542">
            <v>80831986</v>
          </cell>
        </row>
        <row r="543">
          <cell r="A543" t="str">
            <v>JAVIER ALEXANDER MARROQUIN ESPITIA</v>
          </cell>
          <cell r="B543">
            <v>79749284</v>
          </cell>
        </row>
        <row r="544">
          <cell r="A544" t="str">
            <v>JAVIER ALEXANDER RODRIGUEZ MENDOZA</v>
          </cell>
          <cell r="B544">
            <v>88002154</v>
          </cell>
        </row>
        <row r="545">
          <cell r="A545" t="str">
            <v>JAVIER ALVAREZ LADINO</v>
          </cell>
          <cell r="B545">
            <v>17420350</v>
          </cell>
        </row>
        <row r="546">
          <cell r="A546" t="str">
            <v>JAVIER ANTONIO OLGUIN SERNA</v>
          </cell>
          <cell r="B546">
            <v>11805322</v>
          </cell>
        </row>
        <row r="547">
          <cell r="A547" t="str">
            <v>JAVIER AZAEL BENAVIDES UNDA</v>
          </cell>
          <cell r="B547">
            <v>17583727</v>
          </cell>
        </row>
        <row r="548">
          <cell r="A548" t="str">
            <v>JAVIER DARIO CARDENAS GONZALEZ</v>
          </cell>
          <cell r="B548">
            <v>79169328</v>
          </cell>
        </row>
        <row r="549">
          <cell r="A549" t="str">
            <v>JAVIER EDUARDO RUIZ CUESTA</v>
          </cell>
          <cell r="B549">
            <v>5822855</v>
          </cell>
        </row>
        <row r="550">
          <cell r="A550" t="str">
            <v>JAVIER FAJARDO RAMIREZ</v>
          </cell>
          <cell r="B550">
            <v>79483872</v>
          </cell>
        </row>
        <row r="551">
          <cell r="A551" t="str">
            <v>JAVIER GALLEGO BEJARANO</v>
          </cell>
          <cell r="B551">
            <v>16611163</v>
          </cell>
        </row>
        <row r="552">
          <cell r="A552" t="str">
            <v>JAVIER HUMBERTO VELASQUEZ FUENTES</v>
          </cell>
          <cell r="B552">
            <v>1018409134</v>
          </cell>
        </row>
        <row r="553">
          <cell r="A553" t="str">
            <v>JAVIER ISIDRO MARTINEZ MOYANO</v>
          </cell>
          <cell r="B553">
            <v>11441036</v>
          </cell>
        </row>
        <row r="554">
          <cell r="A554" t="str">
            <v>JAVIER MARIO BOTERO ARIZMENDY</v>
          </cell>
          <cell r="B554">
            <v>19275725</v>
          </cell>
        </row>
        <row r="555">
          <cell r="A555" t="str">
            <v>JAVIER ORLANDO MORALES PARRA</v>
          </cell>
          <cell r="B555">
            <v>79414604</v>
          </cell>
        </row>
        <row r="556">
          <cell r="A556" t="str">
            <v>JEFFERSON DIAZ ORDOÑEZ</v>
          </cell>
          <cell r="B556">
            <v>13068345</v>
          </cell>
        </row>
        <row r="557">
          <cell r="A557" t="str">
            <v>JEFFERSON JULIAN HURTADO ROMERO</v>
          </cell>
          <cell r="B557">
            <v>1032374479</v>
          </cell>
        </row>
        <row r="558">
          <cell r="A558" t="str">
            <v>JEISON FERNANDO VARGAS LESMES</v>
          </cell>
          <cell r="B558">
            <v>1022346719</v>
          </cell>
        </row>
        <row r="559">
          <cell r="A559" t="str">
            <v>JEISON ORLANDO RODRIGUEZ FORERO</v>
          </cell>
          <cell r="B559">
            <v>80070995</v>
          </cell>
        </row>
        <row r="560">
          <cell r="A560" t="str">
            <v>JEISSON ANDRES BERMUDEZ GUERRERO</v>
          </cell>
          <cell r="B560">
            <v>80751393</v>
          </cell>
        </row>
        <row r="561">
          <cell r="A561" t="str">
            <v>JENIFFER YURANI GOMEZ FARFAN</v>
          </cell>
          <cell r="B561">
            <v>1032418958</v>
          </cell>
        </row>
        <row r="562">
          <cell r="A562" t="str">
            <v>JENNIFFER ALEXANDRA VELASCO NIETO</v>
          </cell>
          <cell r="B562">
            <v>52434214</v>
          </cell>
        </row>
        <row r="563">
          <cell r="A563" t="str">
            <v>JENNY CAROLINA GARCIA AVELLANEDA</v>
          </cell>
          <cell r="B563">
            <v>52866454</v>
          </cell>
        </row>
        <row r="564">
          <cell r="A564" t="str">
            <v>JENNY MAGNOLIA AGUILERA IZQUIERDO</v>
          </cell>
          <cell r="B564">
            <v>52961552</v>
          </cell>
        </row>
        <row r="565">
          <cell r="A565" t="str">
            <v>JENNY PAOLA ALVAREZ PLAZAS</v>
          </cell>
          <cell r="B565">
            <v>52903020</v>
          </cell>
        </row>
        <row r="566">
          <cell r="A566" t="str">
            <v>JENNY PATRICIA RODRIGUEZ CUERVO</v>
          </cell>
          <cell r="B566">
            <v>52315132</v>
          </cell>
        </row>
        <row r="567">
          <cell r="A567" t="str">
            <v>JENNY ROCIO VARGAS PEREZ</v>
          </cell>
          <cell r="B567">
            <v>40994121</v>
          </cell>
        </row>
        <row r="568">
          <cell r="A568" t="str">
            <v>JENY CAROLINA PARADA DIAZ</v>
          </cell>
          <cell r="B568">
            <v>60350604</v>
          </cell>
        </row>
        <row r="569">
          <cell r="A569" t="str">
            <v>JERSON JAVIER FRANCO AYALA</v>
          </cell>
          <cell r="B569">
            <v>79707139</v>
          </cell>
        </row>
        <row r="570">
          <cell r="A570" t="str">
            <v>JESSICA DANIELA CANTOR REYES</v>
          </cell>
          <cell r="B570">
            <v>1018451977</v>
          </cell>
        </row>
        <row r="571">
          <cell r="A571" t="str">
            <v>JESSICA DANIELA PARRA OSPINA</v>
          </cell>
          <cell r="B571">
            <v>1136881687</v>
          </cell>
        </row>
        <row r="572">
          <cell r="A572" t="str">
            <v>JESSICA FERNANDA SANCHEZ LOZANO</v>
          </cell>
          <cell r="B572">
            <v>1094891668</v>
          </cell>
        </row>
        <row r="573">
          <cell r="A573" t="str">
            <v>JESUS ALBERTO VILLAFAÑE BARROS</v>
          </cell>
          <cell r="B573">
            <v>72187105</v>
          </cell>
        </row>
        <row r="574">
          <cell r="A574" t="str">
            <v>JESUS ALFONSO SANTAMARIA SALAZAR</v>
          </cell>
          <cell r="B574">
            <v>6768302</v>
          </cell>
        </row>
        <row r="575">
          <cell r="A575" t="str">
            <v>JESUS ANTONIO MUÑOZ VILLALOBOS</v>
          </cell>
          <cell r="B575">
            <v>80361444</v>
          </cell>
        </row>
        <row r="576">
          <cell r="A576" t="str">
            <v>JESUS ANTONIO RUA GARZON</v>
          </cell>
          <cell r="B576">
            <v>10181384</v>
          </cell>
        </row>
        <row r="577">
          <cell r="A577" t="str">
            <v>JESUS DAVID ROMERO RODRIGUEZ</v>
          </cell>
          <cell r="B577">
            <v>80224521</v>
          </cell>
        </row>
        <row r="578">
          <cell r="A578" t="str">
            <v>JESUS EMIRO SANTIAGO REYES</v>
          </cell>
          <cell r="B578">
            <v>1032378600</v>
          </cell>
        </row>
        <row r="579">
          <cell r="A579" t="str">
            <v>JESUS FIGUEROA PEÑA</v>
          </cell>
          <cell r="B579">
            <v>1095787871</v>
          </cell>
        </row>
        <row r="580">
          <cell r="A580" t="str">
            <v>JESUS JAVIER SUAREZ LOPEZ</v>
          </cell>
          <cell r="B580">
            <v>73132714</v>
          </cell>
        </row>
        <row r="581">
          <cell r="A581" t="str">
            <v>JHAN CARLOS CRUZ QUINTERO</v>
          </cell>
          <cell r="B581">
            <v>88253457</v>
          </cell>
        </row>
        <row r="582">
          <cell r="A582" t="str">
            <v>JHENIT JASMIN LOPEZ HERREÑO</v>
          </cell>
          <cell r="B582">
            <v>52833106</v>
          </cell>
        </row>
        <row r="583">
          <cell r="A583" t="str">
            <v>JHENNY MILENA MEJIA RUDAS</v>
          </cell>
          <cell r="B583">
            <v>24397336</v>
          </cell>
        </row>
        <row r="584">
          <cell r="A584" t="str">
            <v>JHON ALEJANDRO ROJAS BURGOS</v>
          </cell>
          <cell r="B584">
            <v>86057898</v>
          </cell>
        </row>
        <row r="585">
          <cell r="A585" t="str">
            <v>JHON ALEXANDER CASTRO NIÑO</v>
          </cell>
          <cell r="B585">
            <v>80232360</v>
          </cell>
        </row>
        <row r="586">
          <cell r="A586" t="str">
            <v>JHON ALEXANDER SUAREZ BARRERA</v>
          </cell>
          <cell r="B586">
            <v>80828947</v>
          </cell>
        </row>
        <row r="587">
          <cell r="A587" t="str">
            <v>JHON BAYRON GARCIA MANRIQUE</v>
          </cell>
          <cell r="B587">
            <v>4514089</v>
          </cell>
        </row>
        <row r="588">
          <cell r="A588" t="str">
            <v>JHON EDUAR CALDERON RINCON</v>
          </cell>
          <cell r="B588">
            <v>80006487</v>
          </cell>
        </row>
        <row r="589">
          <cell r="A589" t="str">
            <v>JHON HENRY CADENA PRADO</v>
          </cell>
          <cell r="B589">
            <v>1130621074</v>
          </cell>
        </row>
        <row r="590">
          <cell r="A590" t="str">
            <v>JHON JAVIER RAMIREZ MONTEJO</v>
          </cell>
          <cell r="B590">
            <v>86056990</v>
          </cell>
        </row>
        <row r="591">
          <cell r="A591" t="str">
            <v>JHON JAVIER RUIZ CHAVEZ</v>
          </cell>
          <cell r="B591">
            <v>87717949</v>
          </cell>
        </row>
        <row r="592">
          <cell r="A592" t="str">
            <v>JHON MARLON GOMEZ JAIMES</v>
          </cell>
          <cell r="B592">
            <v>88263914</v>
          </cell>
        </row>
        <row r="593">
          <cell r="A593" t="str">
            <v>JHON WILLIAM GOMEZ LANCHEROS</v>
          </cell>
          <cell r="B593">
            <v>80027561</v>
          </cell>
        </row>
        <row r="594">
          <cell r="A594" t="str">
            <v>JHONATHAN CORRALES BEDOYA</v>
          </cell>
          <cell r="B594">
            <v>1130646106</v>
          </cell>
        </row>
        <row r="595">
          <cell r="A595" t="str">
            <v>JHONNATAN ORLANDO FORERO ACOSTA</v>
          </cell>
          <cell r="B595">
            <v>80797012</v>
          </cell>
        </row>
        <row r="596">
          <cell r="A596" t="str">
            <v>JHONNY ALBERTO Z RODRIGUEZ</v>
          </cell>
          <cell r="B596">
            <v>79661784</v>
          </cell>
        </row>
        <row r="597">
          <cell r="A597" t="str">
            <v>JIMMY ALEJANDRO PORRAS LEAL</v>
          </cell>
          <cell r="B597">
            <v>80729238</v>
          </cell>
        </row>
        <row r="598">
          <cell r="A598" t="str">
            <v>JIMMY ANTONIO SUAREZ GUTIERREZ</v>
          </cell>
          <cell r="B598">
            <v>80235298</v>
          </cell>
        </row>
        <row r="599">
          <cell r="A599" t="str">
            <v>JIMMY ENRIQUE GAITAN ORTIZ</v>
          </cell>
          <cell r="B599">
            <v>79537863</v>
          </cell>
        </row>
        <row r="600">
          <cell r="A600" t="str">
            <v>JIMMY HAWER CORREDOR CAMARGO</v>
          </cell>
          <cell r="B600">
            <v>74753736</v>
          </cell>
        </row>
        <row r="601">
          <cell r="A601" t="str">
            <v>JIMMY HUMBERTO GOMEZ MORENO</v>
          </cell>
          <cell r="B601">
            <v>80402943</v>
          </cell>
        </row>
        <row r="602">
          <cell r="A602" t="str">
            <v>JISSETH MARIA LASCARRO PACHECO</v>
          </cell>
          <cell r="B602">
            <v>55220904</v>
          </cell>
        </row>
        <row r="603">
          <cell r="A603" t="str">
            <v>JOAN MAURO CERON REYES</v>
          </cell>
          <cell r="B603">
            <v>94512395</v>
          </cell>
        </row>
        <row r="604">
          <cell r="A604" t="str">
            <v>JOAQUIN ANTONIO RODRIGUEZ VILLEGAS</v>
          </cell>
          <cell r="B604">
            <v>78750941</v>
          </cell>
        </row>
        <row r="605">
          <cell r="A605" t="str">
            <v>JOBANNIS ANTONIO VALDEZ YANCE</v>
          </cell>
          <cell r="B605">
            <v>85471168</v>
          </cell>
        </row>
        <row r="606">
          <cell r="A606" t="str">
            <v>JOHAN ANDRES SUESCA GARCIA</v>
          </cell>
          <cell r="B606">
            <v>1065600477</v>
          </cell>
        </row>
        <row r="607">
          <cell r="A607" t="str">
            <v>JOHAN DAVID MUÑOZ BONILLA</v>
          </cell>
          <cell r="B607">
            <v>1020756279</v>
          </cell>
        </row>
        <row r="608">
          <cell r="A608" t="str">
            <v>JOHANA ANDREA BEDOYA ARANZALES</v>
          </cell>
          <cell r="B608">
            <v>31710573</v>
          </cell>
        </row>
        <row r="609">
          <cell r="A609" t="str">
            <v>JOHANA ANDREA PALACIO CALLE</v>
          </cell>
          <cell r="B609">
            <v>42013878</v>
          </cell>
        </row>
        <row r="610">
          <cell r="A610" t="str">
            <v>JOHANN STIVENS GARZON LOPEZ</v>
          </cell>
          <cell r="B610">
            <v>1012375885</v>
          </cell>
        </row>
        <row r="611">
          <cell r="A611" t="str">
            <v>JOHANNA ANDREA AGUILERA ALZATE</v>
          </cell>
          <cell r="B611">
            <v>53115948</v>
          </cell>
        </row>
        <row r="612">
          <cell r="A612" t="str">
            <v xml:space="preserve">JOHANNA MELISSA GARZON </v>
          </cell>
          <cell r="B612">
            <v>52840110</v>
          </cell>
        </row>
        <row r="613">
          <cell r="A613" t="str">
            <v>JOHANNA MERCEDES MARTIN GONZALEZ</v>
          </cell>
          <cell r="B613">
            <v>52496774</v>
          </cell>
        </row>
        <row r="614">
          <cell r="A614" t="str">
            <v>JOHANNA MILENA HERNANDEZ PARRA</v>
          </cell>
          <cell r="B614">
            <v>52740050</v>
          </cell>
        </row>
        <row r="615">
          <cell r="A615" t="str">
            <v>JOHANNA MILETH DELVASTO ORTIZ</v>
          </cell>
          <cell r="B615">
            <v>39678482</v>
          </cell>
        </row>
        <row r="616">
          <cell r="A616" t="str">
            <v>JOHN ALEJANDRO CUBILLOS NOVOA</v>
          </cell>
          <cell r="B616">
            <v>80058262</v>
          </cell>
        </row>
        <row r="617">
          <cell r="A617" t="str">
            <v>JOHN ANGEL SANCHEZ HERNANDEZ</v>
          </cell>
          <cell r="B617">
            <v>11436922</v>
          </cell>
        </row>
        <row r="618">
          <cell r="A618" t="str">
            <v>JOHN AUDELO GUSTIN VILLAREAL</v>
          </cell>
          <cell r="B618">
            <v>12997080</v>
          </cell>
        </row>
        <row r="619">
          <cell r="A619" t="str">
            <v>JOHN EDWARD ALVARADO RAMIREZ</v>
          </cell>
          <cell r="B619">
            <v>1012331657</v>
          </cell>
        </row>
        <row r="620">
          <cell r="A620" t="str">
            <v>JOHN EDWIN AVILA FERNANDEZ</v>
          </cell>
          <cell r="B620">
            <v>80214915</v>
          </cell>
        </row>
        <row r="621">
          <cell r="A621" t="str">
            <v>JOHN FREDDY MURILLO CALLE</v>
          </cell>
          <cell r="B621">
            <v>98383338</v>
          </cell>
        </row>
        <row r="622">
          <cell r="A622" t="str">
            <v>JOHN FREDY LOPEZ CADAVID</v>
          </cell>
          <cell r="B622">
            <v>1037579334</v>
          </cell>
        </row>
        <row r="623">
          <cell r="A623" t="str">
            <v>JOHN FREDY OLIVOS GOMEZ</v>
          </cell>
          <cell r="B623">
            <v>4134291</v>
          </cell>
        </row>
        <row r="624">
          <cell r="A624" t="str">
            <v>JOHN FREDY QUIROZ MEDINA</v>
          </cell>
          <cell r="B624">
            <v>10011504</v>
          </cell>
        </row>
        <row r="625">
          <cell r="A625" t="str">
            <v>JOHN FREDY RAMIREZ DIAZ</v>
          </cell>
          <cell r="B625">
            <v>79818938</v>
          </cell>
        </row>
        <row r="626">
          <cell r="A626" t="str">
            <v>JOHN HAROLD MUÑOZ SARMIENTO</v>
          </cell>
          <cell r="B626">
            <v>79596567</v>
          </cell>
        </row>
        <row r="627">
          <cell r="A627" t="str">
            <v>JOHN JAIRO DIAZ GARZON</v>
          </cell>
          <cell r="B627">
            <v>76324618</v>
          </cell>
        </row>
        <row r="628">
          <cell r="A628" t="str">
            <v>JOHN JAIRO ENRIQUEZ PADILLA</v>
          </cell>
          <cell r="B628">
            <v>12753508</v>
          </cell>
        </row>
        <row r="629">
          <cell r="A629" t="str">
            <v>JOHN JAIRO JACOME BACCA</v>
          </cell>
          <cell r="B629">
            <v>13069638</v>
          </cell>
        </row>
        <row r="630">
          <cell r="A630" t="str">
            <v>JOHN JAIRO RICO SANTILLANA</v>
          </cell>
          <cell r="B630">
            <v>94490869</v>
          </cell>
        </row>
        <row r="631">
          <cell r="A631" t="str">
            <v>JOHNY RESTREPO SANCHEZ</v>
          </cell>
          <cell r="B631">
            <v>8357229</v>
          </cell>
        </row>
        <row r="632">
          <cell r="A632" t="str">
            <v>JONATHAN ALEXANDER LINARES ROJAS</v>
          </cell>
          <cell r="B632">
            <v>1033698105</v>
          </cell>
        </row>
        <row r="633">
          <cell r="A633" t="str">
            <v>JONATHAN CAMILO RODRIGUEZ ARCINIEGAS</v>
          </cell>
          <cell r="B633">
            <v>80040337</v>
          </cell>
        </row>
        <row r="634">
          <cell r="A634" t="str">
            <v>JORGE ABRAHAM PLAZAS MORENO</v>
          </cell>
          <cell r="B634">
            <v>79122246</v>
          </cell>
        </row>
        <row r="635">
          <cell r="A635" t="str">
            <v>JORGE ALBERTO ANGARITA FLOREZ</v>
          </cell>
          <cell r="B635">
            <v>6597946</v>
          </cell>
        </row>
        <row r="636">
          <cell r="A636" t="str">
            <v>JORGE ARMANDO GARCIA RODRIGUEZ</v>
          </cell>
          <cell r="B636">
            <v>79957950</v>
          </cell>
        </row>
        <row r="637">
          <cell r="A637" t="str">
            <v>JORGE ARMANDO RODRIGUEZ ALARCON</v>
          </cell>
          <cell r="B637">
            <v>79650674</v>
          </cell>
        </row>
        <row r="638">
          <cell r="A638" t="str">
            <v>JORGE ARVEY BUITRAGO SUAREZ</v>
          </cell>
          <cell r="B638">
            <v>88241501</v>
          </cell>
        </row>
        <row r="639">
          <cell r="A639" t="str">
            <v>JORGE ELICER FERNANDEZ PASTRANA</v>
          </cell>
          <cell r="B639">
            <v>12402190</v>
          </cell>
        </row>
        <row r="640">
          <cell r="A640" t="str">
            <v>JORGE ELIECER ANTEQUERA CONTRERAS</v>
          </cell>
          <cell r="B640">
            <v>72213390</v>
          </cell>
        </row>
        <row r="641">
          <cell r="A641" t="str">
            <v>JORGE EUDES SUAREZ PAREJA</v>
          </cell>
          <cell r="B641">
            <v>98659151</v>
          </cell>
        </row>
        <row r="642">
          <cell r="A642" t="str">
            <v>JORGE HUGO RODRIGUEZ MESA</v>
          </cell>
          <cell r="B642">
            <v>80492683</v>
          </cell>
        </row>
        <row r="643">
          <cell r="A643" t="str">
            <v>JORGE ISAAC BELEÑO RODRIGUEZ</v>
          </cell>
          <cell r="B643">
            <v>79761933</v>
          </cell>
        </row>
        <row r="644">
          <cell r="A644" t="str">
            <v>JORGE IVAN RUIZ ARIAS</v>
          </cell>
          <cell r="B644">
            <v>71757969</v>
          </cell>
        </row>
        <row r="645">
          <cell r="A645" t="str">
            <v>JORGE MUÑOZ PAEZ</v>
          </cell>
          <cell r="B645">
            <v>17646290</v>
          </cell>
        </row>
        <row r="646">
          <cell r="A646" t="str">
            <v>JORGE SEGUNDO BONETH GALVAN</v>
          </cell>
          <cell r="B646">
            <v>98600403</v>
          </cell>
        </row>
        <row r="647">
          <cell r="A647" t="str">
            <v>JOSE AFRANIO MUÑOZ QUINTERO</v>
          </cell>
          <cell r="B647">
            <v>79140652</v>
          </cell>
        </row>
        <row r="648">
          <cell r="A648" t="str">
            <v>JOSE ALBERTO AGUDELO BONILLA</v>
          </cell>
          <cell r="B648">
            <v>86056267</v>
          </cell>
        </row>
        <row r="649">
          <cell r="A649" t="str">
            <v>JOSE ALCIDES PULIDO GALINDO</v>
          </cell>
          <cell r="B649">
            <v>79102447</v>
          </cell>
        </row>
        <row r="650">
          <cell r="A650" t="str">
            <v>JOSE ALFREDO GUERRERO MUÑOZ</v>
          </cell>
          <cell r="B650">
            <v>72222578</v>
          </cell>
        </row>
        <row r="651">
          <cell r="A651" t="str">
            <v>JOSE ALEJANDRO RUIZ TORRES</v>
          </cell>
          <cell r="B651">
            <v>79379510</v>
          </cell>
        </row>
        <row r="652">
          <cell r="A652" t="str">
            <v>JOSE ALEXANDER RUEDA SANTANDER</v>
          </cell>
          <cell r="B652">
            <v>72222578</v>
          </cell>
        </row>
        <row r="653">
          <cell r="A653" t="str">
            <v>JOSE ANDRES GONZALEZ GOMEZ</v>
          </cell>
          <cell r="B653">
            <v>94391703</v>
          </cell>
        </row>
        <row r="654">
          <cell r="A654" t="str">
            <v>JOSE ANTONIO RODRIGUEZ CARDOZO</v>
          </cell>
          <cell r="B654">
            <v>80150797</v>
          </cell>
        </row>
        <row r="655">
          <cell r="A655" t="str">
            <v>JOSE ARBEIRO ESPITIA ARIZA</v>
          </cell>
          <cell r="B655">
            <v>79528008</v>
          </cell>
        </row>
        <row r="656">
          <cell r="A656" t="str">
            <v>JOSE ARLEY CAMPO INGA</v>
          </cell>
          <cell r="B656">
            <v>76306626</v>
          </cell>
        </row>
        <row r="657">
          <cell r="A657" t="str">
            <v>JOSE AUGUSTO AGUILERA RUBIANO</v>
          </cell>
          <cell r="B657">
            <v>80185748</v>
          </cell>
        </row>
        <row r="658">
          <cell r="A658" t="str">
            <v>JOSE BERNARDO CASAS PIRAQUIVE</v>
          </cell>
          <cell r="B658">
            <v>79209954</v>
          </cell>
        </row>
        <row r="659">
          <cell r="A659" t="str">
            <v>JOSE BRIAN ROBAYO MENDIVELSO</v>
          </cell>
          <cell r="B659">
            <v>1019054159</v>
          </cell>
        </row>
        <row r="660">
          <cell r="A660" t="str">
            <v>JOSE DEMETRIO OCAMPO ENRIQUEZ</v>
          </cell>
          <cell r="B660">
            <v>16503431</v>
          </cell>
        </row>
        <row r="661">
          <cell r="A661" t="str">
            <v>JOSE DUBAN MURCIA VALENCIA</v>
          </cell>
          <cell r="B661">
            <v>75071523</v>
          </cell>
        </row>
        <row r="662">
          <cell r="A662" t="str">
            <v>JOSE EDUARDO CASTRO ROMERO</v>
          </cell>
          <cell r="B662">
            <v>12990182</v>
          </cell>
        </row>
        <row r="663">
          <cell r="A663" t="str">
            <v>JOSE EDUARDO SUAREZ MARTINEZ</v>
          </cell>
          <cell r="B663">
            <v>88235528</v>
          </cell>
        </row>
        <row r="664">
          <cell r="A664" t="str">
            <v>JOSE ERASMO ORJUELA CARO</v>
          </cell>
          <cell r="B664">
            <v>80236507</v>
          </cell>
        </row>
        <row r="665">
          <cell r="A665" t="str">
            <v>JOSE EUSEBIO CAMPO ECHEVERRIA</v>
          </cell>
          <cell r="B665">
            <v>84046646</v>
          </cell>
        </row>
        <row r="666">
          <cell r="A666" t="str">
            <v>JOSE FERNANDO CAMPO VILLALBA</v>
          </cell>
          <cell r="B666">
            <v>16932101</v>
          </cell>
        </row>
        <row r="667">
          <cell r="A667" t="str">
            <v>JOSE FERNANDO CATAÑO OSPINA</v>
          </cell>
          <cell r="B667">
            <v>88234314</v>
          </cell>
        </row>
        <row r="668">
          <cell r="A668" t="str">
            <v>JOSE GABRIEL JIMENEZ RINCON</v>
          </cell>
          <cell r="B668">
            <v>79714894</v>
          </cell>
        </row>
        <row r="669">
          <cell r="A669" t="str">
            <v>JOSE GIRARDOT DIAZ OJEDA</v>
          </cell>
          <cell r="B669">
            <v>87027517</v>
          </cell>
        </row>
        <row r="670">
          <cell r="A670" t="str">
            <v>JOSE IGNACIO BARON JURADO</v>
          </cell>
          <cell r="B670">
            <v>80901889</v>
          </cell>
        </row>
        <row r="671">
          <cell r="A671" t="str">
            <v>JOSE IGNACIO CASTILLO RICO</v>
          </cell>
          <cell r="B671">
            <v>80901889</v>
          </cell>
        </row>
        <row r="672">
          <cell r="A672" t="str">
            <v>JOSE ISAAC AFANADOR CAMACHO</v>
          </cell>
          <cell r="B672">
            <v>91494573</v>
          </cell>
        </row>
        <row r="673">
          <cell r="A673" t="str">
            <v>JOSE JOAQUIN BRIEVA ACOSTA</v>
          </cell>
          <cell r="B673">
            <v>8509646</v>
          </cell>
        </row>
        <row r="674">
          <cell r="A674" t="str">
            <v>JOSE JULIAN NUÑEZ TRUJILLO</v>
          </cell>
          <cell r="B674">
            <v>93087422</v>
          </cell>
        </row>
        <row r="675">
          <cell r="A675" t="str">
            <v>JOSE JULIAN PERALTA VASQUEZ</v>
          </cell>
          <cell r="B675">
            <v>72215477</v>
          </cell>
        </row>
        <row r="676">
          <cell r="A676" t="str">
            <v>JOSE LIBARDO NIÑO BECERRA</v>
          </cell>
          <cell r="B676">
            <v>88246228</v>
          </cell>
        </row>
        <row r="677">
          <cell r="A677" t="str">
            <v xml:space="preserve">JOSE LUIS CASTILLO </v>
          </cell>
          <cell r="B677">
            <v>13067953</v>
          </cell>
        </row>
        <row r="678">
          <cell r="A678" t="str">
            <v>JOSE LUIS JARA GONZALEZ</v>
          </cell>
          <cell r="B678">
            <v>94469795</v>
          </cell>
        </row>
        <row r="679">
          <cell r="A679" t="str">
            <v>JOSE LUIS VILLAFAÑE OSORIO</v>
          </cell>
          <cell r="B679">
            <v>1114059359</v>
          </cell>
        </row>
        <row r="680">
          <cell r="A680" t="str">
            <v>JOSE MANUEL SAENZ VALENCIA</v>
          </cell>
          <cell r="B680">
            <v>7544613</v>
          </cell>
        </row>
        <row r="681">
          <cell r="A681" t="str">
            <v>JOSE MAURICIO CESPEDES RUEDA</v>
          </cell>
          <cell r="B681">
            <v>80053392</v>
          </cell>
        </row>
        <row r="682">
          <cell r="A682" t="str">
            <v>JOSE MAURICIO PORTILLA LOPEZ</v>
          </cell>
          <cell r="B682">
            <v>76325514</v>
          </cell>
        </row>
        <row r="683">
          <cell r="A683" t="str">
            <v>JOSE PALMER GALLARDO</v>
          </cell>
          <cell r="B683">
            <v>15242733</v>
          </cell>
        </row>
        <row r="684">
          <cell r="A684" t="str">
            <v>JOSE PEDRO GOMEZ MORENO</v>
          </cell>
          <cell r="B684">
            <v>74329388</v>
          </cell>
        </row>
        <row r="685">
          <cell r="A685" t="str">
            <v>JOSE RAFAEL DELGADO FONSECA</v>
          </cell>
          <cell r="B685">
            <v>88002493</v>
          </cell>
        </row>
        <row r="686">
          <cell r="A686" t="str">
            <v>JOSE RICARDO CORAL TORRES</v>
          </cell>
          <cell r="B686">
            <v>5208489</v>
          </cell>
        </row>
        <row r="687">
          <cell r="A687" t="str">
            <v>JOSE RICARDO PALACIOS</v>
          </cell>
          <cell r="B687">
            <v>80011399</v>
          </cell>
        </row>
        <row r="688">
          <cell r="A688" t="str">
            <v>JOSE RICARDO REY ARREDONDO</v>
          </cell>
          <cell r="B688">
            <v>84101344</v>
          </cell>
        </row>
        <row r="689">
          <cell r="A689" t="str">
            <v>JOSE WALTIÑO PALACIOS RENTERIA</v>
          </cell>
          <cell r="B689">
            <v>80087513</v>
          </cell>
        </row>
        <row r="690">
          <cell r="A690" t="str">
            <v>JOSELYN OSMARA OCAMPO ORTIZ</v>
          </cell>
          <cell r="B690">
            <v>1057784149</v>
          </cell>
        </row>
        <row r="691">
          <cell r="A691" t="str">
            <v>JOSUE ALBERTO GIL GONZALEZ</v>
          </cell>
          <cell r="B691">
            <v>75071341</v>
          </cell>
        </row>
        <row r="692">
          <cell r="A692" t="str">
            <v>JOYCE JAMES FRANCIS</v>
          </cell>
          <cell r="B692">
            <v>1123621115</v>
          </cell>
        </row>
        <row r="693">
          <cell r="A693" t="str">
            <v>JUAN ALEJANDRO OLAYA CARDONA</v>
          </cell>
          <cell r="B693">
            <v>1087989085</v>
          </cell>
        </row>
        <row r="694">
          <cell r="A694" t="str">
            <v>JUAN ANIBAL QUINTERO CALDERON</v>
          </cell>
          <cell r="B694">
            <v>80123624</v>
          </cell>
        </row>
        <row r="695">
          <cell r="A695" t="str">
            <v>JUAN BAUTISTA CALDERON LONDOÑO</v>
          </cell>
          <cell r="B695">
            <v>12238175</v>
          </cell>
        </row>
        <row r="696">
          <cell r="A696" t="str">
            <v>JUAN BAUTISTA MENDOZA GUZMAN</v>
          </cell>
          <cell r="B696">
            <v>93082196</v>
          </cell>
        </row>
        <row r="697">
          <cell r="A697" t="str">
            <v>JUAN CARLOS AGUILERA SILVA</v>
          </cell>
          <cell r="B697">
            <v>79900772</v>
          </cell>
        </row>
        <row r="698">
          <cell r="A698" t="str">
            <v xml:space="preserve">JUAN CARLOS BRAVO </v>
          </cell>
          <cell r="B698">
            <v>16675862</v>
          </cell>
        </row>
        <row r="699">
          <cell r="A699" t="str">
            <v>JUAN CARLOS CLAVIJO BERGAÑO</v>
          </cell>
          <cell r="B699">
            <v>79819836</v>
          </cell>
        </row>
        <row r="700">
          <cell r="A700" t="str">
            <v>JUAN CARLOS GUTIERREZ GALVAN</v>
          </cell>
          <cell r="B700">
            <v>10185696</v>
          </cell>
        </row>
        <row r="701">
          <cell r="A701" t="str">
            <v xml:space="preserve">JUAN CARLOS MONROY </v>
          </cell>
          <cell r="B701">
            <v>88218405</v>
          </cell>
        </row>
        <row r="702">
          <cell r="A702" t="str">
            <v>JUAN CARLOS MUÑOZ LOPEZ</v>
          </cell>
          <cell r="B702">
            <v>75083250</v>
          </cell>
        </row>
        <row r="703">
          <cell r="A703" t="str">
            <v>JUAN CARLOS OLAVE PAZ</v>
          </cell>
          <cell r="B703">
            <v>98398624</v>
          </cell>
        </row>
        <row r="704">
          <cell r="A704" t="str">
            <v>JUAN CARLOS OROZCO GRAJALES</v>
          </cell>
          <cell r="B704">
            <v>9695407</v>
          </cell>
        </row>
        <row r="705">
          <cell r="A705" t="str">
            <v>JUAN CARLOS RAMIREZ BARRERA</v>
          </cell>
          <cell r="B705">
            <v>79566581</v>
          </cell>
        </row>
        <row r="706">
          <cell r="A706" t="str">
            <v>JUAN CARLOS RANGEL GIL</v>
          </cell>
          <cell r="B706">
            <v>79399984</v>
          </cell>
        </row>
        <row r="707">
          <cell r="A707" t="str">
            <v>JUAN CARLOS RODRIGUEZ MARTINEZ</v>
          </cell>
          <cell r="B707">
            <v>80904213</v>
          </cell>
        </row>
        <row r="708">
          <cell r="A708" t="str">
            <v>JUAN CARLOS SALAS GUEVARA</v>
          </cell>
          <cell r="B708">
            <v>79373199</v>
          </cell>
        </row>
        <row r="709">
          <cell r="A709" t="str">
            <v>JUAN CARLOS SANABRIA BARBOSA</v>
          </cell>
          <cell r="B709">
            <v>93384877</v>
          </cell>
        </row>
        <row r="710">
          <cell r="A710" t="str">
            <v xml:space="preserve">JUAN CARLOS VALENCIA </v>
          </cell>
          <cell r="B710">
            <v>10005627</v>
          </cell>
        </row>
        <row r="711">
          <cell r="A711" t="str">
            <v>JUAN CARLOS VEGA CACERES</v>
          </cell>
          <cell r="B711">
            <v>88222996</v>
          </cell>
        </row>
        <row r="712">
          <cell r="A712" t="str">
            <v>JUAN CARLOS ZULUAGA DUCUARA</v>
          </cell>
          <cell r="B712">
            <v>75098145</v>
          </cell>
        </row>
        <row r="713">
          <cell r="A713" t="str">
            <v>JUAN FELIPE HENAO LEIVA</v>
          </cell>
          <cell r="B713">
            <v>87942226</v>
          </cell>
        </row>
        <row r="714">
          <cell r="A714" t="str">
            <v>JUAN GABRIEL HERNANDEZ MARTINEZ</v>
          </cell>
          <cell r="B714">
            <v>72188124</v>
          </cell>
        </row>
        <row r="715">
          <cell r="A715" t="str">
            <v>JUAN GUILLERMO ROSERO BUSTAMANTE</v>
          </cell>
          <cell r="B715">
            <v>1085254926</v>
          </cell>
        </row>
        <row r="716">
          <cell r="A716" t="str">
            <v>JUAN MANUEL CAICEDO CARDONA</v>
          </cell>
          <cell r="B716">
            <v>94486941</v>
          </cell>
        </row>
        <row r="717">
          <cell r="A717" t="str">
            <v>JUAN PABLO PAJON FLOREZ</v>
          </cell>
          <cell r="B717">
            <v>16079710</v>
          </cell>
        </row>
        <row r="718">
          <cell r="A718" t="str">
            <v>JUAN PABLO ROJAS MESA</v>
          </cell>
          <cell r="B718">
            <v>80227517</v>
          </cell>
        </row>
        <row r="719">
          <cell r="A719" t="str">
            <v>JUAN PABLO VIVAS REINOSO</v>
          </cell>
          <cell r="B719">
            <v>5820885</v>
          </cell>
        </row>
        <row r="720">
          <cell r="A720" t="str">
            <v>JUAN SEBASTIAN MENDOZA CANDIA</v>
          </cell>
          <cell r="B720">
            <v>1014237065</v>
          </cell>
        </row>
        <row r="721">
          <cell r="A721" t="str">
            <v>JUDITH LORENA MORENO PORTILLA</v>
          </cell>
          <cell r="B721">
            <v>1085273573</v>
          </cell>
        </row>
        <row r="722">
          <cell r="A722" t="str">
            <v>JUDY MELINDA FERNANDEZ BAQUERO</v>
          </cell>
          <cell r="B722">
            <v>52853481</v>
          </cell>
        </row>
        <row r="723">
          <cell r="A723" t="str">
            <v>JULIAN ANDRES HOYOS SALAZAR</v>
          </cell>
          <cell r="B723">
            <v>9739447</v>
          </cell>
        </row>
        <row r="724">
          <cell r="A724" t="str">
            <v>JULIAN ARMANDO PEREZ MORENO</v>
          </cell>
          <cell r="B724">
            <v>12988095</v>
          </cell>
        </row>
        <row r="725">
          <cell r="A725" t="str">
            <v>JULIANA ELENA TREJOS CATAÑO</v>
          </cell>
          <cell r="B725">
            <v>24742630</v>
          </cell>
        </row>
        <row r="726">
          <cell r="A726" t="str">
            <v>JULIANA LOPEZ CACERES</v>
          </cell>
          <cell r="B726">
            <v>1019064139</v>
          </cell>
        </row>
        <row r="727">
          <cell r="A727" t="str">
            <v>JULIETH ANDREA GOMEZ VELOZA</v>
          </cell>
          <cell r="B727">
            <v>1024501089</v>
          </cell>
        </row>
        <row r="728">
          <cell r="A728" t="str">
            <v>JULIO ALBERTO GONZALEZ SEPULVEDA</v>
          </cell>
          <cell r="B728">
            <v>1024501089</v>
          </cell>
        </row>
        <row r="729">
          <cell r="A729" t="str">
            <v xml:space="preserve">JULIO ALEXANDER GONZALEZ </v>
          </cell>
          <cell r="B729">
            <v>7363503</v>
          </cell>
        </row>
        <row r="730">
          <cell r="A730" t="str">
            <v>JULIO CARLOS ALVAREZ CAUSADO</v>
          </cell>
          <cell r="B730">
            <v>9104614</v>
          </cell>
        </row>
        <row r="731">
          <cell r="A731" t="str">
            <v>JULIO CESAR CASTILLO MONTAÑO</v>
          </cell>
          <cell r="B731">
            <v>16285176</v>
          </cell>
        </row>
        <row r="732">
          <cell r="A732" t="str">
            <v>JULIO CESAR HERRERA LINARES</v>
          </cell>
          <cell r="B732">
            <v>79415172</v>
          </cell>
        </row>
        <row r="733">
          <cell r="A733" t="str">
            <v>JULIO CESAR ROMERO CAMACHO</v>
          </cell>
          <cell r="B733">
            <v>1032369337</v>
          </cell>
        </row>
        <row r="734">
          <cell r="A734" t="str">
            <v xml:space="preserve">JULIO HERNANDO TUNAROSA </v>
          </cell>
          <cell r="B734">
            <v>79200737</v>
          </cell>
        </row>
        <row r="735">
          <cell r="A735" t="str">
            <v>JULIO JOSE MENDOZA BAÑOS</v>
          </cell>
          <cell r="B735">
            <v>73135779</v>
          </cell>
        </row>
        <row r="736">
          <cell r="A736" t="str">
            <v>JULIO ROBERTO APONTE MONROY</v>
          </cell>
          <cell r="B736">
            <v>19242559</v>
          </cell>
        </row>
        <row r="737">
          <cell r="A737" t="str">
            <v>JULIO VICENTE GONZALEZ GONZALEZ</v>
          </cell>
          <cell r="B737">
            <v>13617198</v>
          </cell>
        </row>
        <row r="738">
          <cell r="A738" t="str">
            <v>JULY PAOLA MATAMOROS MOGOLLON</v>
          </cell>
          <cell r="B738">
            <v>1030561678</v>
          </cell>
        </row>
        <row r="739">
          <cell r="A739" t="str">
            <v>KAREN BONILLA HINCAPIE</v>
          </cell>
          <cell r="B739">
            <v>1144155284</v>
          </cell>
        </row>
        <row r="740">
          <cell r="A740" t="str">
            <v>KAREN CECILIA SARMIENTO BARON</v>
          </cell>
          <cell r="B740">
            <v>50938512</v>
          </cell>
        </row>
        <row r="741">
          <cell r="A741" t="str">
            <v>KAREN JOHANNA YAÑEZ PEREZ</v>
          </cell>
          <cell r="B741">
            <v>53130401</v>
          </cell>
        </row>
        <row r="742">
          <cell r="A742" t="str">
            <v>KATHERINE CHAUCANES BENAVIDES</v>
          </cell>
          <cell r="B742">
            <v>1087410893</v>
          </cell>
        </row>
        <row r="743">
          <cell r="A743" t="str">
            <v>KATIUSCA DE LA HOZ MORA</v>
          </cell>
          <cell r="B743">
            <v>36665972</v>
          </cell>
        </row>
        <row r="744">
          <cell r="A744" t="str">
            <v>KATTERINE NAYIBE MARTINEZ GONZALEZ</v>
          </cell>
          <cell r="B744">
            <v>52212042</v>
          </cell>
        </row>
        <row r="745">
          <cell r="A745" t="str">
            <v>KEIBER ALEXANDER COLORADO LANDAZURI</v>
          </cell>
          <cell r="B745">
            <v>98428631</v>
          </cell>
        </row>
        <row r="746">
          <cell r="A746" t="str">
            <v>KELLY YOHANA MARTINEZ AMAYA</v>
          </cell>
          <cell r="B746">
            <v>49721853</v>
          </cell>
        </row>
        <row r="747">
          <cell r="A747" t="str">
            <v>KELVIS ALBERTO REDONDO BERMUDEZ</v>
          </cell>
          <cell r="B747">
            <v>84083363</v>
          </cell>
        </row>
        <row r="748">
          <cell r="A748" t="str">
            <v>KEMBERLYN CHINCHILLA GUERRA</v>
          </cell>
          <cell r="B748">
            <v>52760263</v>
          </cell>
        </row>
        <row r="749">
          <cell r="A749" t="str">
            <v>KENLY JOHANA BARRERA RAMIREZ</v>
          </cell>
          <cell r="B749">
            <v>52699112</v>
          </cell>
        </row>
        <row r="750">
          <cell r="A750" t="str">
            <v>KENY FAIDER PEREIRA BERNAL</v>
          </cell>
          <cell r="B750">
            <v>80257008</v>
          </cell>
        </row>
        <row r="751">
          <cell r="A751" t="str">
            <v>KEVIN DAVID DIAZ OSMA</v>
          </cell>
          <cell r="B751">
            <v>1032386977</v>
          </cell>
        </row>
        <row r="752">
          <cell r="A752" t="str">
            <v>LADY ANDREA ARCHILA GOYENECHE</v>
          </cell>
          <cell r="B752">
            <v>52979114</v>
          </cell>
        </row>
        <row r="753">
          <cell r="A753" t="str">
            <v>LARIZA LICETH BURBANO RIVERA</v>
          </cell>
          <cell r="B753">
            <v>66910890</v>
          </cell>
        </row>
        <row r="754">
          <cell r="A754" t="str">
            <v>LAURA BEATRIZ ROJAS MARTIN</v>
          </cell>
          <cell r="B754">
            <v>53107904</v>
          </cell>
        </row>
        <row r="755">
          <cell r="A755" t="str">
            <v>LAURA MILENA SILVA PUERTO</v>
          </cell>
          <cell r="B755">
            <v>1032395005</v>
          </cell>
        </row>
        <row r="756">
          <cell r="A756" t="str">
            <v>LAUREANO ALBERTO ARAMBULA RAMOS</v>
          </cell>
          <cell r="B756">
            <v>7632917</v>
          </cell>
        </row>
        <row r="757">
          <cell r="A757" t="str">
            <v>LEANDRO ALDEMIR CESPEDES MOLINA</v>
          </cell>
          <cell r="B757">
            <v>14135444</v>
          </cell>
        </row>
        <row r="758">
          <cell r="A758" t="str">
            <v>LEDIEN MARIAN HERRERA AREVALO</v>
          </cell>
          <cell r="B758">
            <v>1047377204</v>
          </cell>
        </row>
        <row r="759">
          <cell r="A759" t="str">
            <v>LEIDER ANCIZAR TABARES REYES</v>
          </cell>
          <cell r="B759">
            <v>6393482</v>
          </cell>
        </row>
        <row r="760">
          <cell r="A760" t="str">
            <v>LEIDY CAROLINA VACARES ROMERO</v>
          </cell>
          <cell r="B760">
            <v>52818612</v>
          </cell>
        </row>
        <row r="761">
          <cell r="A761" t="str">
            <v>LEIDY PAOLA GAMBA LEON</v>
          </cell>
          <cell r="B761">
            <v>1072920687</v>
          </cell>
        </row>
        <row r="762">
          <cell r="A762" t="str">
            <v>LEIDY TATIANA RIVERA ZULUAGA</v>
          </cell>
          <cell r="B762">
            <v>24338985</v>
          </cell>
        </row>
        <row r="763">
          <cell r="A763" t="str">
            <v>LEIDY YOHANNA CASTAÑO OSORIO</v>
          </cell>
          <cell r="B763">
            <v>53121040</v>
          </cell>
        </row>
        <row r="764">
          <cell r="A764" t="str">
            <v>LEIDY YULLIETH PEDRAZA VALDERRAMA</v>
          </cell>
          <cell r="B764">
            <v>1010172538</v>
          </cell>
        </row>
        <row r="765">
          <cell r="A765" t="str">
            <v>LENNY EMILETH PEDRAZA GIRON</v>
          </cell>
          <cell r="B765">
            <v>47426439</v>
          </cell>
        </row>
        <row r="766">
          <cell r="A766" t="str">
            <v>LEONARDO FABIO PINZA MORENO</v>
          </cell>
          <cell r="B766">
            <v>12745733</v>
          </cell>
        </row>
        <row r="767">
          <cell r="A767" t="str">
            <v>LEONARDO FAVIO VANEGAS TAMAYO</v>
          </cell>
          <cell r="B767">
            <v>1979959</v>
          </cell>
        </row>
        <row r="768">
          <cell r="A768" t="str">
            <v>LEONARDO RIVEROS GOMEZ</v>
          </cell>
          <cell r="B768">
            <v>86043031</v>
          </cell>
        </row>
        <row r="769">
          <cell r="A769" t="str">
            <v>LEONEL ARTURO BONILLA OSPINA</v>
          </cell>
          <cell r="B769">
            <v>1136883446</v>
          </cell>
        </row>
        <row r="770">
          <cell r="A770" t="str">
            <v>LEONIDAS ALBERTO PONCE CALVO</v>
          </cell>
          <cell r="B770">
            <v>12724487</v>
          </cell>
        </row>
        <row r="771">
          <cell r="A771" t="str">
            <v>LEOPOLDO ENRIQUE KLEE EBRATT</v>
          </cell>
          <cell r="B771">
            <v>9295583</v>
          </cell>
        </row>
        <row r="772">
          <cell r="A772" t="str">
            <v>LESLIE HELBER GONZALO GUEVARA CARRILLO</v>
          </cell>
          <cell r="B772">
            <v>11410315</v>
          </cell>
        </row>
        <row r="773">
          <cell r="A773" t="str">
            <v>LIGIA MARCELA VARGAS GONZALEZ</v>
          </cell>
          <cell r="B773">
            <v>1022355867</v>
          </cell>
        </row>
        <row r="774">
          <cell r="A774" t="str">
            <v>LILIAN ALEXANDRA CRUZ OROZCO</v>
          </cell>
          <cell r="B774">
            <v>1030563771</v>
          </cell>
        </row>
        <row r="775">
          <cell r="A775" t="str">
            <v>LILIAN ANGELICA VACA SOLANO</v>
          </cell>
          <cell r="B775">
            <v>40039974</v>
          </cell>
        </row>
        <row r="776">
          <cell r="A776" t="str">
            <v>LILIANA ANDREA VASQUEZ FORERO</v>
          </cell>
          <cell r="B776">
            <v>1070944074</v>
          </cell>
        </row>
        <row r="777">
          <cell r="A777" t="str">
            <v>LILIANA ASTRID CASTELLANOS TORRES</v>
          </cell>
          <cell r="B777">
            <v>40402074</v>
          </cell>
        </row>
        <row r="778">
          <cell r="A778" t="str">
            <v>LILIANA BEATRIZ GARCIA MURCIA</v>
          </cell>
          <cell r="B778">
            <v>51919568</v>
          </cell>
        </row>
        <row r="779">
          <cell r="A779" t="str">
            <v>LILIANA EDITH RATIVA CONTRERAS</v>
          </cell>
          <cell r="B779">
            <v>52382288</v>
          </cell>
        </row>
        <row r="780">
          <cell r="A780" t="str">
            <v>LILIANA ELIZABETH AYALA GAVILANES</v>
          </cell>
          <cell r="B780">
            <v>59827532</v>
          </cell>
        </row>
        <row r="781">
          <cell r="A781" t="str">
            <v>LILIANA ROCIO PACHECO BECERRA</v>
          </cell>
          <cell r="B781">
            <v>1024526458</v>
          </cell>
        </row>
        <row r="782">
          <cell r="A782" t="str">
            <v>LINA JOHANNA CARDENAS VARGAS</v>
          </cell>
          <cell r="B782">
            <v>52868747</v>
          </cell>
        </row>
        <row r="783">
          <cell r="A783" t="str">
            <v>LINA MARCELA OVIEDO SALAZAR</v>
          </cell>
          <cell r="B783">
            <v>1140819229</v>
          </cell>
        </row>
        <row r="784">
          <cell r="A784" t="str">
            <v>LINA MARCELA RIVERA MEJIA</v>
          </cell>
          <cell r="B784">
            <v>43912694</v>
          </cell>
        </row>
        <row r="785">
          <cell r="A785" t="str">
            <v>LINA MARGARITA MEDINA AREVALO</v>
          </cell>
          <cell r="B785">
            <v>1026276983</v>
          </cell>
        </row>
        <row r="786">
          <cell r="A786" t="str">
            <v>LINA MARIA CARDENAS TORRES</v>
          </cell>
          <cell r="B786">
            <v>41934320</v>
          </cell>
        </row>
        <row r="787">
          <cell r="A787" t="str">
            <v>LINA MARIA SIERRA SIERRA</v>
          </cell>
          <cell r="B787">
            <v>1012402481</v>
          </cell>
        </row>
        <row r="788">
          <cell r="A788" t="str">
            <v>LINA MARIA TRIVIÑO BERNAL</v>
          </cell>
          <cell r="B788">
            <v>24586619</v>
          </cell>
        </row>
        <row r="789">
          <cell r="A789" t="str">
            <v>LINA MARIA URUEÑA AVILA</v>
          </cell>
          <cell r="B789">
            <v>1030617942</v>
          </cell>
        </row>
        <row r="790">
          <cell r="A790" t="str">
            <v>LISSE CAROLINA AVILA RAMIREZ</v>
          </cell>
          <cell r="B790">
            <v>1030529005</v>
          </cell>
        </row>
        <row r="791">
          <cell r="A791" t="str">
            <v>LISSETH NAYIBE PUENTES QUINTERO</v>
          </cell>
          <cell r="B791">
            <v>68294199</v>
          </cell>
        </row>
        <row r="792">
          <cell r="A792" t="str">
            <v>LISSETTE JOHANNA VELASQUEZ CALDERON</v>
          </cell>
          <cell r="B792">
            <v>52884869</v>
          </cell>
        </row>
        <row r="793">
          <cell r="A793" t="str">
            <v>LIYIS TATIANA RODRIGUEZ GARRIDO</v>
          </cell>
          <cell r="B793">
            <v>1067880654</v>
          </cell>
        </row>
        <row r="794">
          <cell r="A794" t="str">
            <v>LORENA OCHOA ELLES</v>
          </cell>
          <cell r="B794">
            <v>1047400145</v>
          </cell>
        </row>
        <row r="795">
          <cell r="A795" t="str">
            <v>LORENA PIRAZAN SANMIGUEL</v>
          </cell>
          <cell r="B795">
            <v>1023900110</v>
          </cell>
        </row>
        <row r="796">
          <cell r="A796" t="str">
            <v>LUCY STELLA PEÑA MOSQUERA</v>
          </cell>
          <cell r="B796">
            <v>35603388</v>
          </cell>
        </row>
        <row r="797">
          <cell r="A797" t="str">
            <v>LUIS ALBERTO SANTAMARIA CAÑAS</v>
          </cell>
          <cell r="B797">
            <v>79400023</v>
          </cell>
        </row>
        <row r="798">
          <cell r="A798" t="str">
            <v>LUIS ALBERTO TERAN PRENTT</v>
          </cell>
          <cell r="B798">
            <v>72244868</v>
          </cell>
        </row>
        <row r="799">
          <cell r="A799" t="str">
            <v>LUIS ALEJANDRO MARIN AVILA</v>
          </cell>
          <cell r="B799">
            <v>79914772</v>
          </cell>
        </row>
        <row r="800">
          <cell r="A800" t="str">
            <v>LUIS ALEJANDRO TRUJILLO GUERRA</v>
          </cell>
          <cell r="B800">
            <v>79377992</v>
          </cell>
        </row>
        <row r="801">
          <cell r="A801" t="str">
            <v>LUIS ANDRES FUELTALA MENA</v>
          </cell>
          <cell r="B801">
            <v>1085916989</v>
          </cell>
        </row>
        <row r="802">
          <cell r="A802" t="str">
            <v>LUIS ANTONIO RAMOS JOYA</v>
          </cell>
          <cell r="B802">
            <v>80368509</v>
          </cell>
        </row>
        <row r="803">
          <cell r="A803" t="str">
            <v>LUIS ARIEL MORA ARENAS</v>
          </cell>
          <cell r="B803">
            <v>14135308</v>
          </cell>
        </row>
        <row r="804">
          <cell r="A804" t="str">
            <v>LUIS CARLOS SANCHEZ AMARIS</v>
          </cell>
          <cell r="B804">
            <v>1082919165</v>
          </cell>
        </row>
        <row r="805">
          <cell r="A805" t="str">
            <v>LUIS CHARLI PEDRAZA ARIAS</v>
          </cell>
          <cell r="B805">
            <v>79553748</v>
          </cell>
        </row>
        <row r="806">
          <cell r="A806" t="str">
            <v>LUIS EDUARDO TORRES CANDIA</v>
          </cell>
          <cell r="B806">
            <v>93085390</v>
          </cell>
        </row>
        <row r="807">
          <cell r="A807" t="str">
            <v>LUIS ELY CUCUNUBA VIRACACHA</v>
          </cell>
          <cell r="B807">
            <v>4253040</v>
          </cell>
        </row>
        <row r="808">
          <cell r="A808" t="str">
            <v>LUIS ENRIQUE ESPEJERO SALCEDO</v>
          </cell>
          <cell r="B808">
            <v>77182358</v>
          </cell>
        </row>
        <row r="809">
          <cell r="A809" t="str">
            <v>LUIS ENRIQUE JAIMES SANCHEZ</v>
          </cell>
          <cell r="B809">
            <v>1013589658</v>
          </cell>
        </row>
        <row r="810">
          <cell r="A810" t="str">
            <v>LUIS FABIAN VEGA GONZALEZ</v>
          </cell>
          <cell r="B810">
            <v>5824341</v>
          </cell>
        </row>
        <row r="811">
          <cell r="A811" t="str">
            <v>LUIS FELIPE CARRILLO CARO</v>
          </cell>
          <cell r="B811">
            <v>80108147</v>
          </cell>
        </row>
        <row r="812">
          <cell r="A812" t="str">
            <v>LUIS FERNANDO DIAZ JAIMES</v>
          </cell>
          <cell r="B812">
            <v>91476986</v>
          </cell>
        </row>
        <row r="813">
          <cell r="A813" t="str">
            <v>LUIS FERNANDO OBANDO RAMIREZ</v>
          </cell>
          <cell r="B813">
            <v>98645180</v>
          </cell>
        </row>
        <row r="814">
          <cell r="A814" t="str">
            <v>LUIS FERNANDO OSPINO JAIME</v>
          </cell>
          <cell r="B814">
            <v>1047403693</v>
          </cell>
        </row>
        <row r="815">
          <cell r="A815" t="str">
            <v>LUIS FERNANDO SILVA PASTRANA</v>
          </cell>
          <cell r="B815">
            <v>94507517</v>
          </cell>
        </row>
        <row r="816">
          <cell r="A816" t="str">
            <v>LUIS GERARDO RODRIGUEZ MORENO</v>
          </cell>
          <cell r="B816">
            <v>79745186</v>
          </cell>
        </row>
        <row r="817">
          <cell r="A817" t="str">
            <v>LUIS GIOVANNY LOPEZ SILVA</v>
          </cell>
          <cell r="B817">
            <v>79810080</v>
          </cell>
        </row>
        <row r="818">
          <cell r="A818" t="str">
            <v>LUIS HERNAN LUNA CHIA</v>
          </cell>
          <cell r="B818">
            <v>13509929</v>
          </cell>
        </row>
        <row r="819">
          <cell r="A819" t="str">
            <v>LUIS HERNAN MORENO VILLEGAS</v>
          </cell>
          <cell r="B819">
            <v>80055197</v>
          </cell>
        </row>
        <row r="820">
          <cell r="A820" t="str">
            <v>LUIS HERNANDO GUIO OCHOA</v>
          </cell>
          <cell r="B820">
            <v>74333093</v>
          </cell>
        </row>
        <row r="821">
          <cell r="A821" t="str">
            <v>LUIS JANIO ALVARADO CASTILLO</v>
          </cell>
          <cell r="B821">
            <v>12980149</v>
          </cell>
        </row>
        <row r="822">
          <cell r="A822" t="str">
            <v>LUIS JAVIER TRUJILLO ZAPATA</v>
          </cell>
          <cell r="B822">
            <v>14893689</v>
          </cell>
        </row>
        <row r="823">
          <cell r="A823" t="str">
            <v>LUIS JOSE MESTRE LOPEZ</v>
          </cell>
          <cell r="B823">
            <v>1003265322</v>
          </cell>
        </row>
        <row r="824">
          <cell r="A824" t="str">
            <v>LUISA FERNANDA FAJARDO SALAZAR</v>
          </cell>
          <cell r="B824">
            <v>1016026212</v>
          </cell>
        </row>
        <row r="825">
          <cell r="A825" t="str">
            <v>LUZ ADRIANA PINEDA RAMIREZ</v>
          </cell>
          <cell r="B825">
            <v>52772797</v>
          </cell>
        </row>
        <row r="826">
          <cell r="A826" t="str">
            <v>LUZ ADRIANA RODRIGUEZ CUERVO</v>
          </cell>
          <cell r="B826">
            <v>1073681334</v>
          </cell>
        </row>
        <row r="827">
          <cell r="A827" t="str">
            <v>LUZ AIDE RIVERA PALACIO</v>
          </cell>
          <cell r="B827">
            <v>24731424</v>
          </cell>
        </row>
        <row r="828">
          <cell r="A828" t="str">
            <v>LUZ ALEXANDRA CASTRO RUIZ</v>
          </cell>
          <cell r="B828">
            <v>53071358</v>
          </cell>
        </row>
        <row r="829">
          <cell r="A829" t="str">
            <v>LUZ ANGELA CORTES RAMIREZ</v>
          </cell>
          <cell r="B829">
            <v>52487094</v>
          </cell>
        </row>
        <row r="830">
          <cell r="A830" t="str">
            <v>LUZ BELEN RICARDO HERNANDEZ</v>
          </cell>
          <cell r="B830">
            <v>30982630</v>
          </cell>
        </row>
        <row r="831">
          <cell r="A831" t="str">
            <v>LUZ CARIME HURTADO ROJAS</v>
          </cell>
          <cell r="B831">
            <v>38550436</v>
          </cell>
        </row>
        <row r="832">
          <cell r="A832" t="str">
            <v>LUZ DANAYS BEJARANO BERMUDEZ</v>
          </cell>
          <cell r="B832">
            <v>43101894</v>
          </cell>
        </row>
        <row r="833">
          <cell r="A833" t="str">
            <v>LUZ DARY PAZ CHAGUENDO</v>
          </cell>
          <cell r="B833">
            <v>38556022</v>
          </cell>
        </row>
        <row r="834">
          <cell r="A834" t="str">
            <v>LUZ DARY TORRES OLAYA</v>
          </cell>
          <cell r="B834">
            <v>40429909</v>
          </cell>
        </row>
        <row r="835">
          <cell r="A835" t="str">
            <v>LUZ ELENA PEREZ MILLAN</v>
          </cell>
          <cell r="B835">
            <v>51631449</v>
          </cell>
        </row>
        <row r="836">
          <cell r="A836" t="str">
            <v>LUZ ENITH GIRALDO GUTIERREZ</v>
          </cell>
          <cell r="B836">
            <v>30392592</v>
          </cell>
        </row>
        <row r="837">
          <cell r="A837" t="str">
            <v>LUZ ESPERANZA SANABRIA BARRERA</v>
          </cell>
          <cell r="B837">
            <v>52108018</v>
          </cell>
        </row>
        <row r="838">
          <cell r="A838" t="str">
            <v>LUZ MARGERY LOPEZ MARTINEZ</v>
          </cell>
          <cell r="B838">
            <v>24730931</v>
          </cell>
        </row>
        <row r="839">
          <cell r="A839" t="str">
            <v>LUZ MARIDEL AVILA SUAREZ</v>
          </cell>
          <cell r="B839">
            <v>51992330</v>
          </cell>
        </row>
        <row r="840">
          <cell r="A840" t="str">
            <v>LUZ MIRIAM BOTERO SERNA</v>
          </cell>
          <cell r="B840">
            <v>24433491</v>
          </cell>
        </row>
        <row r="841">
          <cell r="A841" t="str">
            <v>LUZ NELLY RODRIGUEZ GARNICA</v>
          </cell>
          <cell r="B841">
            <v>51826127</v>
          </cell>
        </row>
        <row r="842">
          <cell r="A842" t="str">
            <v>LUZ REINELDA SANCHEZ GIL</v>
          </cell>
          <cell r="B842">
            <v>26271656</v>
          </cell>
        </row>
        <row r="843">
          <cell r="A843" t="str">
            <v>LUZ YOLANDA TORO SUAREZ</v>
          </cell>
          <cell r="B843">
            <v>51938798</v>
          </cell>
        </row>
        <row r="844">
          <cell r="A844" t="str">
            <v>MABEL YANETH PRIETO PRIETO</v>
          </cell>
          <cell r="B844">
            <v>32813921</v>
          </cell>
        </row>
        <row r="845">
          <cell r="A845" t="str">
            <v>MADELEINE OBREGON PRETEL</v>
          </cell>
          <cell r="B845">
            <v>66745180</v>
          </cell>
        </row>
        <row r="846">
          <cell r="A846" t="str">
            <v>MAGDA YULIETH COGUA CASTRO</v>
          </cell>
          <cell r="B846">
            <v>1110453944</v>
          </cell>
        </row>
        <row r="847">
          <cell r="A847" t="str">
            <v>MAIRA ZENERY ALFONSO CUELLAR</v>
          </cell>
          <cell r="B847">
            <v>40443859</v>
          </cell>
        </row>
        <row r="848">
          <cell r="A848" t="str">
            <v>MANUEL ALBERTO GOMEZ CALDERON</v>
          </cell>
          <cell r="B848">
            <v>75032687</v>
          </cell>
        </row>
        <row r="849">
          <cell r="A849" t="str">
            <v>MANUEL BILLI VALERA RAYO</v>
          </cell>
          <cell r="B849">
            <v>72009577</v>
          </cell>
        </row>
        <row r="850">
          <cell r="A850" t="str">
            <v>MANUEL HERNANDO VELANDIA HERNANDEZ</v>
          </cell>
          <cell r="B850">
            <v>88309349</v>
          </cell>
        </row>
        <row r="851">
          <cell r="A851" t="str">
            <v>MANUEL IGNACIO ALONSO GOMEZ</v>
          </cell>
          <cell r="B851">
            <v>79975026</v>
          </cell>
        </row>
        <row r="852">
          <cell r="A852" t="str">
            <v>MAR Y CIELO VALLEJO PALACIOS</v>
          </cell>
          <cell r="B852">
            <v>1085250955</v>
          </cell>
        </row>
        <row r="853">
          <cell r="A853" t="str">
            <v>MARBY JULIETH PEÑA SERRATO</v>
          </cell>
          <cell r="B853">
            <v>52975079</v>
          </cell>
        </row>
        <row r="854">
          <cell r="A854" t="str">
            <v>MARCELA LARA TORO</v>
          </cell>
          <cell r="B854">
            <v>52544180</v>
          </cell>
        </row>
        <row r="855">
          <cell r="A855" t="str">
            <v>MARY RTUH FONSECA BECERRA</v>
          </cell>
          <cell r="B855">
            <v>46680592</v>
          </cell>
        </row>
        <row r="856">
          <cell r="A856" t="str">
            <v>MARCELA PAOLA HERRERA DIAZ</v>
          </cell>
          <cell r="B856">
            <v>67027442</v>
          </cell>
        </row>
        <row r="857">
          <cell r="A857" t="str">
            <v>MARCELA PATRICIA MONCAYO LOPEZ</v>
          </cell>
          <cell r="B857">
            <v>36951398</v>
          </cell>
        </row>
        <row r="858">
          <cell r="A858" t="str">
            <v>MARCELO DANIEL PAREDES CASTILLO</v>
          </cell>
          <cell r="B858">
            <v>93403671</v>
          </cell>
        </row>
        <row r="859">
          <cell r="A859" t="str">
            <v>MARCO JAVIER CASTRO CASTAÑEDA</v>
          </cell>
          <cell r="B859">
            <v>79763349</v>
          </cell>
        </row>
        <row r="860">
          <cell r="A860" t="str">
            <v>MARCO YOHANNI MUÑOZ TEATIN</v>
          </cell>
          <cell r="B860">
            <v>79763314</v>
          </cell>
        </row>
        <row r="861">
          <cell r="A861" t="str">
            <v>MARCOS CORREA ARCHILA</v>
          </cell>
          <cell r="B861">
            <v>88194223</v>
          </cell>
        </row>
        <row r="862">
          <cell r="A862" t="str">
            <v>MARCOS FELIPE AVILA BARBOSA</v>
          </cell>
          <cell r="B862">
            <v>15886912</v>
          </cell>
        </row>
        <row r="863">
          <cell r="A863" t="str">
            <v>MARDYURISTH BARRIOS RICARDO</v>
          </cell>
          <cell r="B863">
            <v>1128049002</v>
          </cell>
        </row>
        <row r="864">
          <cell r="A864" t="str">
            <v>MARGARITA MARIA VIVAS CARDENAS</v>
          </cell>
          <cell r="B864">
            <v>51839456</v>
          </cell>
        </row>
        <row r="865">
          <cell r="A865" t="str">
            <v>MARGARITA ROSA LUBO NOCHES</v>
          </cell>
          <cell r="B865">
            <v>36553364</v>
          </cell>
        </row>
        <row r="866">
          <cell r="A866" t="str">
            <v>MARIA ANDREA TORRES PEREZ</v>
          </cell>
          <cell r="B866">
            <v>52491251</v>
          </cell>
        </row>
        <row r="867">
          <cell r="A867" t="str">
            <v>MARIA CLARA PRECIADO GONZALEZ</v>
          </cell>
          <cell r="B867">
            <v>1032434656</v>
          </cell>
        </row>
        <row r="868">
          <cell r="A868" t="str">
            <v>MARIA CLAUDIA GOMEZ SALAZAR</v>
          </cell>
          <cell r="B868">
            <v>53140550</v>
          </cell>
        </row>
        <row r="869">
          <cell r="A869" t="str">
            <v>MARIA CLEMENCIA PEREZ URIBE</v>
          </cell>
          <cell r="B869">
            <v>39690992</v>
          </cell>
        </row>
        <row r="870">
          <cell r="A870" t="str">
            <v>MARIA CRISTINA BEDOYA SILVA</v>
          </cell>
          <cell r="B870">
            <v>31995987</v>
          </cell>
        </row>
        <row r="871">
          <cell r="A871" t="str">
            <v>MARIA CRISTINA DANIELS CARDOZO</v>
          </cell>
          <cell r="B871">
            <v>52034731</v>
          </cell>
        </row>
        <row r="872">
          <cell r="A872" t="str">
            <v>MARIA DEISSY CASTIBLANCO RUIZ</v>
          </cell>
          <cell r="B872">
            <v>51831129</v>
          </cell>
        </row>
        <row r="873">
          <cell r="A873" t="str">
            <v>MARIA DEL CARMEN DE LA CRUZ CALDERON</v>
          </cell>
          <cell r="B873">
            <v>1140831985</v>
          </cell>
        </row>
        <row r="874">
          <cell r="A874" t="str">
            <v>MARIA DEL PILAR LUGO GONZALEZ</v>
          </cell>
          <cell r="B874">
            <v>52022052</v>
          </cell>
        </row>
        <row r="875">
          <cell r="A875" t="str">
            <v>MARIA DEL PILAR PEREZ PEREZ</v>
          </cell>
          <cell r="B875">
            <v>33056005</v>
          </cell>
        </row>
        <row r="876">
          <cell r="A876" t="str">
            <v>MARIA DIANA CAROLINA FRESNEDA SEPULVEDA</v>
          </cell>
          <cell r="B876">
            <v>52837020</v>
          </cell>
        </row>
        <row r="877">
          <cell r="A877" t="str">
            <v>MARIA ELENA LEON CAÑAS</v>
          </cell>
          <cell r="B877">
            <v>25057340</v>
          </cell>
        </row>
        <row r="878">
          <cell r="A878" t="str">
            <v>MARIA FANNY VELANDIA SALAZAR</v>
          </cell>
          <cell r="B878">
            <v>60288242</v>
          </cell>
        </row>
        <row r="879">
          <cell r="A879" t="str">
            <v>MARIA FERNANDA DE LOS RIOS HIDALGO</v>
          </cell>
          <cell r="B879">
            <v>27087437</v>
          </cell>
        </row>
        <row r="880">
          <cell r="A880" t="str">
            <v>MARIA FERNANDA FORERO ESPINOSA</v>
          </cell>
          <cell r="B880">
            <v>1033705921</v>
          </cell>
        </row>
        <row r="881">
          <cell r="A881" t="str">
            <v>MARIA FERNANDA GUTIERREZ ARZUAGA</v>
          </cell>
          <cell r="B881">
            <v>52423402</v>
          </cell>
        </row>
        <row r="882">
          <cell r="A882" t="str">
            <v>MARIA FERNANDA LLANO GAITAN</v>
          </cell>
          <cell r="B882">
            <v>52270106</v>
          </cell>
        </row>
        <row r="883">
          <cell r="A883" t="str">
            <v>MARIA HOSANA RUIZ VARGAS</v>
          </cell>
          <cell r="B883">
            <v>51896790</v>
          </cell>
        </row>
        <row r="884">
          <cell r="A884" t="str">
            <v>MARIA IBETH MANRIQUE ZARATE</v>
          </cell>
          <cell r="B884">
            <v>1056552550</v>
          </cell>
        </row>
        <row r="885">
          <cell r="A885" t="str">
            <v>MARIA IDALIDES BRUGES PLATA</v>
          </cell>
          <cell r="B885">
            <v>56068767</v>
          </cell>
        </row>
        <row r="886">
          <cell r="A886" t="str">
            <v>MARIA INES FERRO SUAREZ</v>
          </cell>
          <cell r="B886">
            <v>31919474</v>
          </cell>
        </row>
        <row r="887">
          <cell r="A887" t="str">
            <v>MARIA INES PEREZ SALAMANCA</v>
          </cell>
          <cell r="B887">
            <v>51809954</v>
          </cell>
        </row>
        <row r="888">
          <cell r="A888" t="str">
            <v>MARIA ISABEL AMAYA PINZON</v>
          </cell>
          <cell r="B888">
            <v>1057587633</v>
          </cell>
        </row>
        <row r="889">
          <cell r="A889" t="str">
            <v>MARIA JOSE DIAZ SANCHEZ</v>
          </cell>
          <cell r="B889">
            <v>57434015</v>
          </cell>
        </row>
        <row r="890">
          <cell r="A890" t="str">
            <v>MARIA JULIANA SERRANO ORTIZ</v>
          </cell>
          <cell r="B890">
            <v>51615125</v>
          </cell>
        </row>
        <row r="891">
          <cell r="A891" t="str">
            <v>MARIA MONICA SIERRA VARGAS</v>
          </cell>
          <cell r="B891">
            <v>39562000</v>
          </cell>
        </row>
        <row r="892">
          <cell r="A892" t="str">
            <v xml:space="preserve">MARIA NANCY SEPULVEDA </v>
          </cell>
          <cell r="B892">
            <v>53095568</v>
          </cell>
        </row>
        <row r="893">
          <cell r="A893" t="str">
            <v>MARIA NARCISA CHAVERRA CHALA</v>
          </cell>
          <cell r="B893">
            <v>35890574</v>
          </cell>
        </row>
        <row r="894">
          <cell r="A894" t="str">
            <v>MARIA NIDIA RUEDA LARGO</v>
          </cell>
          <cell r="B894">
            <v>52355381</v>
          </cell>
        </row>
        <row r="895">
          <cell r="A895" t="str">
            <v>MARIA PATRICIA MARROQUIN CIENDUA</v>
          </cell>
          <cell r="B895">
            <v>51909360</v>
          </cell>
        </row>
        <row r="896">
          <cell r="A896" t="str">
            <v>MARIA PAULA RINCON ROJAS</v>
          </cell>
          <cell r="B896">
            <v>1032455340</v>
          </cell>
        </row>
        <row r="897">
          <cell r="A897" t="str">
            <v>MARIA ROCIO TORRES RODRIGUEZ</v>
          </cell>
          <cell r="B897">
            <v>52856196</v>
          </cell>
        </row>
        <row r="898">
          <cell r="A898" t="str">
            <v>MARIA TERESA JIMENEZ FERNANDEZ</v>
          </cell>
          <cell r="B898">
            <v>52206863</v>
          </cell>
        </row>
        <row r="899">
          <cell r="A899" t="str">
            <v>MARIA XIMENA ALEGRIAS PERLAZA</v>
          </cell>
          <cell r="B899">
            <v>1130589772</v>
          </cell>
        </row>
        <row r="900">
          <cell r="A900" t="str">
            <v>MARIA YENIFER PRADA PEÑA</v>
          </cell>
          <cell r="B900">
            <v>65770235</v>
          </cell>
        </row>
        <row r="901">
          <cell r="A901" t="str">
            <v>MARIBEL BARROS BARRETO</v>
          </cell>
          <cell r="B901">
            <v>65732945</v>
          </cell>
        </row>
        <row r="902">
          <cell r="A902" t="str">
            <v>MARICELA MAHECHA HERNANDEZ</v>
          </cell>
          <cell r="B902">
            <v>1015995856</v>
          </cell>
        </row>
        <row r="903">
          <cell r="A903" t="str">
            <v>MARILUZ QUINTANA BERMUDEZ</v>
          </cell>
          <cell r="B903">
            <v>55300866</v>
          </cell>
        </row>
        <row r="904">
          <cell r="A904" t="str">
            <v>MARINA EUGENIA HURTADO CHAPARRO</v>
          </cell>
          <cell r="B904">
            <v>63361085</v>
          </cell>
        </row>
        <row r="905">
          <cell r="A905" t="str">
            <v>MARIO CASTRO MORENO</v>
          </cell>
          <cell r="B905">
            <v>94415803</v>
          </cell>
        </row>
        <row r="906">
          <cell r="A906" t="str">
            <v>MARIO DELGADO AGUACIA</v>
          </cell>
          <cell r="B906">
            <v>79391241</v>
          </cell>
        </row>
        <row r="907">
          <cell r="A907" t="str">
            <v>MARIO FERNANDO GAMBOA BENAVIDES</v>
          </cell>
          <cell r="B907">
            <v>12749678</v>
          </cell>
        </row>
        <row r="908">
          <cell r="A908" t="str">
            <v>MARIO GERMAN VALENCIA HINCAPIE</v>
          </cell>
          <cell r="B908">
            <v>79535929</v>
          </cell>
        </row>
        <row r="909">
          <cell r="A909" t="str">
            <v>MARIO OSWALDO ZAMORA AGUIRRE</v>
          </cell>
          <cell r="B909">
            <v>80269107</v>
          </cell>
        </row>
        <row r="910">
          <cell r="A910" t="str">
            <v>MARITZA SERRATO VASQUEZ</v>
          </cell>
          <cell r="B910">
            <v>1121859518</v>
          </cell>
        </row>
        <row r="911">
          <cell r="A911" t="str">
            <v>MARLEN YANETH VANEGAS AGUIRRE</v>
          </cell>
          <cell r="B911">
            <v>1130618500</v>
          </cell>
        </row>
        <row r="912">
          <cell r="A912" t="str">
            <v>MARLIO CAMPOS PUENTES</v>
          </cell>
          <cell r="B912">
            <v>15875507</v>
          </cell>
        </row>
        <row r="913">
          <cell r="A913" t="str">
            <v>MARTHA AYDEE RODRIGUEZ GONZALEZ</v>
          </cell>
          <cell r="B913">
            <v>60305671</v>
          </cell>
        </row>
        <row r="914">
          <cell r="A914" t="str">
            <v>MARTHA CECILIA ARIAS MARROQUIN</v>
          </cell>
          <cell r="B914">
            <v>51582433</v>
          </cell>
        </row>
        <row r="915">
          <cell r="A915" t="str">
            <v>MARTHA INES RITA FERNANDEZ MOLINA</v>
          </cell>
          <cell r="B915">
            <v>39463178</v>
          </cell>
        </row>
        <row r="916">
          <cell r="A916" t="str">
            <v>MARTHA INES VELANDIA MARTINEZ</v>
          </cell>
          <cell r="B916">
            <v>51707951</v>
          </cell>
        </row>
        <row r="917">
          <cell r="A917" t="str">
            <v>MARTHA ISABEL MORALES PAEZ</v>
          </cell>
          <cell r="B917">
            <v>33365997</v>
          </cell>
        </row>
        <row r="918">
          <cell r="A918" t="str">
            <v>MARTHA ISABEL PATIÑO CRUZ</v>
          </cell>
          <cell r="B918">
            <v>47430626</v>
          </cell>
        </row>
        <row r="919">
          <cell r="A919" t="str">
            <v>MARTHA ISABEL RODRIGUEZ AMAYA</v>
          </cell>
          <cell r="B919">
            <v>51834821</v>
          </cell>
        </row>
        <row r="920">
          <cell r="A920" t="str">
            <v>MARTHA JANNETH GALINDO RUIZ</v>
          </cell>
          <cell r="B920">
            <v>51711876</v>
          </cell>
        </row>
        <row r="921">
          <cell r="A921" t="str">
            <v>MARTHA LILIANA ALARCON CARREÑO</v>
          </cell>
          <cell r="B921">
            <v>65782605</v>
          </cell>
        </row>
        <row r="922">
          <cell r="A922" t="str">
            <v>MARTHA PRISCILA DELGADO MORENO</v>
          </cell>
          <cell r="B922">
            <v>51875693</v>
          </cell>
        </row>
        <row r="923">
          <cell r="A923" t="str">
            <v>MARTHA SUSANA HERNANDEZ ALVAREZ</v>
          </cell>
          <cell r="B923">
            <v>45498399</v>
          </cell>
        </row>
        <row r="924">
          <cell r="A924" t="str">
            <v>MARYSOL TURIZO ECHEVERRI</v>
          </cell>
          <cell r="B924">
            <v>63453988</v>
          </cell>
        </row>
        <row r="925">
          <cell r="A925" t="str">
            <v>MARYURI PAOLA CALDERA MOLINA</v>
          </cell>
          <cell r="B925">
            <v>1082913921</v>
          </cell>
        </row>
        <row r="926">
          <cell r="A926" t="str">
            <v>MATEO GALINDO ORJUELA</v>
          </cell>
          <cell r="B926">
            <v>1019045399</v>
          </cell>
        </row>
        <row r="927">
          <cell r="A927" t="str">
            <v>MAURICIO ALBERTO VELARDE HERNANDEZ</v>
          </cell>
          <cell r="B927">
            <v>88260803</v>
          </cell>
        </row>
        <row r="928">
          <cell r="A928" t="str">
            <v>MAURICIO CARDONA CARMONA</v>
          </cell>
          <cell r="B928">
            <v>4376619</v>
          </cell>
        </row>
        <row r="929">
          <cell r="A929" t="str">
            <v>MAURICIO CASTELLANOS RAMIREZ</v>
          </cell>
          <cell r="B929">
            <v>93436975</v>
          </cell>
        </row>
        <row r="930">
          <cell r="A930" t="str">
            <v>MAURICIO FERNEY CAICEDO CHAPARRO</v>
          </cell>
          <cell r="B930">
            <v>79247452</v>
          </cell>
        </row>
        <row r="931">
          <cell r="A931" t="str">
            <v>MAURICIO JIMENEZ PINZON</v>
          </cell>
          <cell r="B931">
            <v>79907868</v>
          </cell>
        </row>
        <row r="932">
          <cell r="A932" t="str">
            <v>MAURICIO MALAVER BELTRAN</v>
          </cell>
          <cell r="B932">
            <v>80157857</v>
          </cell>
        </row>
        <row r="933">
          <cell r="A933" t="str">
            <v>JHAYDIWE FERNANDA FORERO NOREÑA</v>
          </cell>
          <cell r="B933">
            <v>82184593</v>
          </cell>
        </row>
        <row r="934">
          <cell r="A934" t="str">
            <v>MAURICIO ORLANDO BARRERA TORRES</v>
          </cell>
          <cell r="B934">
            <v>79956428</v>
          </cell>
        </row>
        <row r="935">
          <cell r="A935" t="str">
            <v>MAURICIO RUBIANO JIMENEZ</v>
          </cell>
          <cell r="B935">
            <v>80058235</v>
          </cell>
        </row>
        <row r="936">
          <cell r="A936" t="str">
            <v>MAWRIN ESTEBAN OLIVARES CHAMORRO</v>
          </cell>
          <cell r="B936">
            <v>80765480</v>
          </cell>
        </row>
        <row r="937">
          <cell r="A937" t="str">
            <v>MAYRA ALEJANDRA MARTINEZ MOSQUERA|</v>
          </cell>
          <cell r="B937">
            <v>1017189344</v>
          </cell>
        </row>
        <row r="938">
          <cell r="A938" t="str">
            <v>MAYRA NAYARITH VILLAZANA GONZALEZ</v>
          </cell>
          <cell r="B938">
            <v>41255381</v>
          </cell>
        </row>
        <row r="939">
          <cell r="A939" t="str">
            <v>MELISSA JIMENEZ ROJAS</v>
          </cell>
          <cell r="B939">
            <v>1094897977</v>
          </cell>
        </row>
        <row r="940">
          <cell r="A940" t="str">
            <v>MELVIS INES SARMIENTO MANGA</v>
          </cell>
          <cell r="B940">
            <v>32763846</v>
          </cell>
        </row>
        <row r="941">
          <cell r="A941" t="str">
            <v>MERCEDES GARCIA VELANDIA</v>
          </cell>
          <cell r="B941">
            <v>51801131</v>
          </cell>
        </row>
        <row r="942">
          <cell r="A942" t="str">
            <v>MERLY DAJHAN ALDANA CERON</v>
          </cell>
          <cell r="B942">
            <v>1014234103</v>
          </cell>
        </row>
        <row r="943">
          <cell r="A943" t="str">
            <v>MERY MOLINA ROJAS</v>
          </cell>
          <cell r="B943">
            <v>40026399</v>
          </cell>
        </row>
        <row r="944">
          <cell r="A944" t="str">
            <v>MICHAEL DEL AGUILA BARTENES</v>
          </cell>
          <cell r="B944">
            <v>15879749</v>
          </cell>
        </row>
        <row r="945">
          <cell r="A945" t="str">
            <v>MIGUEL ANGEL LUNA CASTRO</v>
          </cell>
          <cell r="B945">
            <v>17586972</v>
          </cell>
        </row>
        <row r="946">
          <cell r="A946" t="str">
            <v>MIGUEL ANGEL MUÑOZ NAVIA</v>
          </cell>
          <cell r="B946">
            <v>76333689</v>
          </cell>
        </row>
        <row r="947">
          <cell r="A947" t="str">
            <v>MIGUEL ENRIQUE ROMO BARRETO</v>
          </cell>
          <cell r="B947">
            <v>12722425</v>
          </cell>
        </row>
        <row r="948">
          <cell r="A948" t="str">
            <v>MIGUEL EUGENIO AGUDELO SANCHEZ</v>
          </cell>
          <cell r="B948">
            <v>6104325</v>
          </cell>
        </row>
        <row r="949">
          <cell r="A949" t="str">
            <v>MIGUEL ROMERO HERNANDEZ</v>
          </cell>
          <cell r="B949">
            <v>74321473</v>
          </cell>
        </row>
        <row r="950">
          <cell r="A950" t="str">
            <v>MILLER ABDON SANTOS GIRON</v>
          </cell>
          <cell r="B950">
            <v>9658590</v>
          </cell>
        </row>
        <row r="951">
          <cell r="A951" t="str">
            <v>MILSEN NEREYDA DAZA HERNANDEZ</v>
          </cell>
          <cell r="B951">
            <v>60412352</v>
          </cell>
        </row>
        <row r="952">
          <cell r="A952" t="str">
            <v>MILTON CESAR CALVO PANIAGUA</v>
          </cell>
          <cell r="B952">
            <v>79886849</v>
          </cell>
        </row>
        <row r="953">
          <cell r="A953" t="str">
            <v>MILTON GEISSERTH VARGAS LOZANO</v>
          </cell>
          <cell r="B953">
            <v>80246905</v>
          </cell>
        </row>
        <row r="954">
          <cell r="A954" t="str">
            <v>MILTON GIOVANNY MAHECHA RONDON</v>
          </cell>
          <cell r="B954">
            <v>79567026</v>
          </cell>
        </row>
        <row r="955">
          <cell r="A955" t="str">
            <v>MILTON LOZANO FLOREZ</v>
          </cell>
          <cell r="B955">
            <v>86060833</v>
          </cell>
        </row>
        <row r="956">
          <cell r="A956" t="str">
            <v>MING ROSMY ARBOLEDA BLANQUICET</v>
          </cell>
          <cell r="B956">
            <v>54255248</v>
          </cell>
        </row>
        <row r="957">
          <cell r="A957" t="str">
            <v>MIRYAM DEL CARMEN MENA CHALA</v>
          </cell>
          <cell r="B957">
            <v>43919498</v>
          </cell>
        </row>
        <row r="958">
          <cell r="A958" t="str">
            <v>MOISES ALCENDRA GARCIA</v>
          </cell>
          <cell r="B958">
            <v>12548514</v>
          </cell>
        </row>
        <row r="959">
          <cell r="A959" t="str">
            <v>MOISES GARCIA HIGINIO</v>
          </cell>
          <cell r="B959">
            <v>75073956</v>
          </cell>
        </row>
        <row r="960">
          <cell r="A960" t="str">
            <v>MONICA ALEXANDRA RINCON CHAPARRO</v>
          </cell>
          <cell r="B960">
            <v>52843497</v>
          </cell>
        </row>
        <row r="961">
          <cell r="A961" t="str">
            <v>MONICA ASTRID MAHECHA RAMIREZ</v>
          </cell>
          <cell r="B961">
            <v>53106542</v>
          </cell>
        </row>
        <row r="962">
          <cell r="A962" t="str">
            <v>MONICA BRICEÑO CASTELLANOS</v>
          </cell>
          <cell r="B962">
            <v>52261837</v>
          </cell>
        </row>
        <row r="963">
          <cell r="A963" t="str">
            <v>MONICA DEL ROSARIO RODRIGUEZ OROZCO</v>
          </cell>
          <cell r="B963">
            <v>36554882</v>
          </cell>
        </row>
        <row r="964">
          <cell r="A964" t="str">
            <v>MONICA MARCELA MONJE PATARROYO</v>
          </cell>
          <cell r="B964">
            <v>26429762</v>
          </cell>
        </row>
        <row r="965">
          <cell r="A965" t="str">
            <v>MONICA MARTINEZ CHAVEZ</v>
          </cell>
          <cell r="B965">
            <v>24713561</v>
          </cell>
        </row>
        <row r="966">
          <cell r="A966" t="str">
            <v>MONICA NIÑO DIAZ</v>
          </cell>
          <cell r="B966">
            <v>39693746</v>
          </cell>
        </row>
        <row r="967">
          <cell r="A967" t="str">
            <v>MYRIAM CONSUELO GARCIA MENDEZ</v>
          </cell>
          <cell r="B967">
            <v>39698471</v>
          </cell>
        </row>
        <row r="968">
          <cell r="A968" t="str">
            <v>MYRIAM MARTINEZ RAMIREZ</v>
          </cell>
          <cell r="B968">
            <v>51636299</v>
          </cell>
        </row>
        <row r="969">
          <cell r="A969" t="str">
            <v>MYRIAN CHACON SANABRIA</v>
          </cell>
          <cell r="B969">
            <v>52054654</v>
          </cell>
        </row>
        <row r="970">
          <cell r="A970" t="str">
            <v>NAIDER YURANI RINCON PEÑALOZA</v>
          </cell>
          <cell r="B970">
            <v>1015404440</v>
          </cell>
        </row>
        <row r="971">
          <cell r="A971" t="str">
            <v>NANCY ALEJANDRA PRADA ANAYA</v>
          </cell>
          <cell r="B971">
            <v>1136909301</v>
          </cell>
        </row>
        <row r="972">
          <cell r="A972" t="str">
            <v>NANCY ROMERO MARTINEZ</v>
          </cell>
          <cell r="B972">
            <v>52543972</v>
          </cell>
        </row>
        <row r="973">
          <cell r="A973" t="str">
            <v>NATALIA IRINA VANEGAS PINZON</v>
          </cell>
          <cell r="B973">
            <v>52796956</v>
          </cell>
        </row>
        <row r="974">
          <cell r="A974" t="str">
            <v>NATALIA ORTIZ VELEZ</v>
          </cell>
          <cell r="B974">
            <v>1032376475</v>
          </cell>
        </row>
        <row r="975">
          <cell r="A975" t="str">
            <v>NATALIA SANCHEZ ORTEGA</v>
          </cell>
          <cell r="B975">
            <v>53011944</v>
          </cell>
        </row>
        <row r="976">
          <cell r="A976" t="str">
            <v>NATALY JOHANNA SALCEDO BAYONA</v>
          </cell>
          <cell r="B976">
            <v>1016026757</v>
          </cell>
        </row>
        <row r="977">
          <cell r="A977" t="str">
            <v>NATALY SILVA CORTES</v>
          </cell>
          <cell r="B977">
            <v>38211216</v>
          </cell>
        </row>
        <row r="978">
          <cell r="A978" t="str">
            <v>NATHALI ANDREA ACOSTA RIVERA</v>
          </cell>
          <cell r="B978">
            <v>1032376091</v>
          </cell>
        </row>
        <row r="979">
          <cell r="A979" t="str">
            <v>NATHALIA CRISTINA ARGOTTE CABRERA</v>
          </cell>
          <cell r="B979">
            <v>27094208</v>
          </cell>
        </row>
        <row r="980">
          <cell r="A980" t="str">
            <v>NELCY ALIETH ROJAS BENITEZ</v>
          </cell>
          <cell r="B980">
            <v>23497319</v>
          </cell>
        </row>
        <row r="981">
          <cell r="A981" t="str">
            <v>NELLY ESPERANZA BERNAL MEAURI</v>
          </cell>
          <cell r="B981">
            <v>60253067</v>
          </cell>
        </row>
        <row r="982">
          <cell r="A982" t="str">
            <v>NELLY ROCIO VELOZA PORRAS</v>
          </cell>
          <cell r="B982">
            <v>52976499</v>
          </cell>
        </row>
        <row r="983">
          <cell r="A983" t="str">
            <v>NELLY SUSANA TORRES NAVAS</v>
          </cell>
          <cell r="B983">
            <v>46357011</v>
          </cell>
        </row>
        <row r="984">
          <cell r="A984" t="str">
            <v>NELSON BENJAMIN PORTILLA BOLAÑOS</v>
          </cell>
          <cell r="B984">
            <v>79907708</v>
          </cell>
        </row>
        <row r="985">
          <cell r="A985" t="str">
            <v>NELSON ENRIQUE HERNANDEZ BARRERA</v>
          </cell>
          <cell r="B985">
            <v>80048906</v>
          </cell>
        </row>
        <row r="986">
          <cell r="A986" t="str">
            <v>NELSON JOSE AVELLANEDA SEGURA</v>
          </cell>
          <cell r="B986">
            <v>88242955</v>
          </cell>
        </row>
        <row r="987">
          <cell r="A987" t="str">
            <v>NESTOR EDILSON CASTRO CASTAÑEDA</v>
          </cell>
          <cell r="B987">
            <v>79596577</v>
          </cell>
        </row>
        <row r="988">
          <cell r="A988" t="str">
            <v>NESTOR GONZALO SUAREZ BERNAL</v>
          </cell>
          <cell r="B988">
            <v>80771692</v>
          </cell>
        </row>
        <row r="989">
          <cell r="A989" t="str">
            <v>NESTOR HERNANDO LUGO MARTINEZ</v>
          </cell>
          <cell r="B989">
            <v>79989053</v>
          </cell>
        </row>
        <row r="990">
          <cell r="A990" t="str">
            <v>NESTOR HERNANDO MONTENEGRO GOMEZ</v>
          </cell>
          <cell r="B990">
            <v>19262345</v>
          </cell>
        </row>
        <row r="991">
          <cell r="A991" t="str">
            <v>NESTOR JAVIER BRITO RUIZ</v>
          </cell>
          <cell r="B991">
            <v>10093539</v>
          </cell>
        </row>
        <row r="992">
          <cell r="A992" t="str">
            <v>NESTOR JULIO CASTELBLANCO CORTES</v>
          </cell>
          <cell r="B992">
            <v>19147500</v>
          </cell>
        </row>
        <row r="993">
          <cell r="A993" t="str">
            <v>NEYLA LOPEZ FLOREZ</v>
          </cell>
          <cell r="B993">
            <v>51713174</v>
          </cell>
        </row>
        <row r="994">
          <cell r="A994" t="str">
            <v>NHORA CONSTANZA GUTIERREZ JIMENEZ</v>
          </cell>
          <cell r="B994">
            <v>41790264</v>
          </cell>
        </row>
        <row r="995">
          <cell r="A995" t="str">
            <v>NICOLAS MURGUEITIO SICARD</v>
          </cell>
          <cell r="B995">
            <v>81715489</v>
          </cell>
        </row>
        <row r="996">
          <cell r="A996" t="str">
            <v>NIDIA YAMILE ROMERO OLAYA</v>
          </cell>
          <cell r="B996">
            <v>52273843</v>
          </cell>
        </row>
        <row r="997">
          <cell r="A997" t="str">
            <v>NINI YOHANA FARFAN MUNEVAR</v>
          </cell>
          <cell r="B997">
            <v>52756665</v>
          </cell>
        </row>
        <row r="998">
          <cell r="A998" t="str">
            <v>NIXON ADOLFO RODRIGUEZ CUADRA</v>
          </cell>
          <cell r="B998">
            <v>4153534</v>
          </cell>
        </row>
        <row r="999">
          <cell r="A999" t="str">
            <v>NMITSY JEANINE BAEZ ALVAREZ</v>
          </cell>
          <cell r="B999">
            <v>46376060</v>
          </cell>
        </row>
        <row r="1000">
          <cell r="A1000" t="str">
            <v>NOHORA CAROLINA RIAÑO JIMENEZ</v>
          </cell>
          <cell r="B1000">
            <v>1012340826</v>
          </cell>
        </row>
        <row r="1001">
          <cell r="A1001" t="str">
            <v>NOHORA PATRICIA ROBAYO GUERRERO</v>
          </cell>
          <cell r="B1001">
            <v>51614851</v>
          </cell>
        </row>
        <row r="1002">
          <cell r="A1002" t="str">
            <v>NOHORA SUSANA BONILLA GUZMAN</v>
          </cell>
          <cell r="B1002">
            <v>52128985</v>
          </cell>
        </row>
        <row r="1003">
          <cell r="A1003" t="str">
            <v>NORMA PATRICIA SANCHEZ CUBIDES</v>
          </cell>
          <cell r="B1003">
            <v>52350202</v>
          </cell>
        </row>
        <row r="1004">
          <cell r="A1004" t="str">
            <v>NUBIA CLARENA PEREZ VELANDIA</v>
          </cell>
          <cell r="B1004">
            <v>40328090</v>
          </cell>
        </row>
        <row r="1005">
          <cell r="A1005" t="str">
            <v>NUBIA ESMERALDA ORTEGON MARTINEZ</v>
          </cell>
          <cell r="B1005">
            <v>52302837</v>
          </cell>
        </row>
        <row r="1006">
          <cell r="A1006" t="str">
            <v>NUBIA ROSA MEJIA PARRA</v>
          </cell>
          <cell r="B1006">
            <v>42497228</v>
          </cell>
        </row>
        <row r="1007">
          <cell r="A1007" t="str">
            <v>NUBIA SANTANA INFANTE</v>
          </cell>
          <cell r="B1007">
            <v>20866181</v>
          </cell>
        </row>
        <row r="1008">
          <cell r="A1008" t="str">
            <v>NUBIA SUSANA LOPEZ PRIETO</v>
          </cell>
          <cell r="B1008">
            <v>51578212</v>
          </cell>
        </row>
        <row r="1009">
          <cell r="A1009" t="str">
            <v>NURY DURLEY ZAMORA LESMES</v>
          </cell>
          <cell r="B1009">
            <v>52426258</v>
          </cell>
        </row>
        <row r="1010">
          <cell r="A1010" t="str">
            <v>NURY YAZMINA GALVIS MARQUEZ</v>
          </cell>
          <cell r="B1010">
            <v>20993743</v>
          </cell>
        </row>
        <row r="1011">
          <cell r="A1011" t="str">
            <v>OLGA LUCIA CRUZ GUERRERO</v>
          </cell>
          <cell r="B1011">
            <v>52245730</v>
          </cell>
        </row>
        <row r="1012">
          <cell r="A1012" t="str">
            <v>OLGA LUCIA DAZA SANCHEZ</v>
          </cell>
          <cell r="B1012">
            <v>52011183</v>
          </cell>
        </row>
        <row r="1013">
          <cell r="A1013" t="str">
            <v>OLGA LUCIA GARCIA MOLINA</v>
          </cell>
          <cell r="B1013">
            <v>1113643300</v>
          </cell>
        </row>
        <row r="1014">
          <cell r="A1014" t="str">
            <v>OLGA LUCIA NARVAEZ SOLORZANO</v>
          </cell>
          <cell r="B1014">
            <v>52897087</v>
          </cell>
        </row>
        <row r="1015">
          <cell r="A1015" t="str">
            <v xml:space="preserve">OLGA LUCIA PEREZ </v>
          </cell>
          <cell r="B1015">
            <v>46373712</v>
          </cell>
        </row>
        <row r="1016">
          <cell r="A1016" t="str">
            <v>OLGA PATRICIA AVILES VALENCIA</v>
          </cell>
          <cell r="B1016">
            <v>51951942</v>
          </cell>
        </row>
        <row r="1017">
          <cell r="A1017" t="str">
            <v>OLGA ROCIO QUILAGUY QUINTERO</v>
          </cell>
          <cell r="B1017">
            <v>52888693</v>
          </cell>
        </row>
        <row r="1018">
          <cell r="A1018" t="str">
            <v>OLGA ROSARIO MORANTES GALLARDO</v>
          </cell>
          <cell r="B1018">
            <v>63335799</v>
          </cell>
        </row>
        <row r="1019">
          <cell r="A1019" t="str">
            <v>OLMAR ARMANDO CRUZ ESPITIA</v>
          </cell>
          <cell r="B1019">
            <v>79702400</v>
          </cell>
        </row>
        <row r="1020">
          <cell r="A1020" t="str">
            <v>OMAIRA YANETH OSPINA GUTIERREZ</v>
          </cell>
          <cell r="B1020">
            <v>40399534</v>
          </cell>
        </row>
        <row r="1021">
          <cell r="A1021" t="str">
            <v>OMAR ALBERTO CAMARGO RACINE</v>
          </cell>
          <cell r="B1021">
            <v>7628406</v>
          </cell>
        </row>
        <row r="1022">
          <cell r="A1022" t="str">
            <v>OMAR ALEXIS REY PINZON</v>
          </cell>
          <cell r="B1022">
            <v>79809833</v>
          </cell>
        </row>
        <row r="1023">
          <cell r="A1023" t="str">
            <v>OMAR HERNANDO ROLDAN CRUZ</v>
          </cell>
          <cell r="B1023">
            <v>86069286</v>
          </cell>
        </row>
        <row r="1024">
          <cell r="A1024" t="str">
            <v>OMAR HORACIO GARNICA SARMIENTO</v>
          </cell>
          <cell r="B1024">
            <v>13537724</v>
          </cell>
        </row>
        <row r="1025">
          <cell r="A1025" t="str">
            <v>OMAR ODAYR FUQUENE SOACHA</v>
          </cell>
          <cell r="B1025">
            <v>1022344052</v>
          </cell>
        </row>
        <row r="1026">
          <cell r="A1026" t="str">
            <v>ORLANDO ARANGO MARIN</v>
          </cell>
          <cell r="B1026">
            <v>93407466</v>
          </cell>
        </row>
        <row r="1027">
          <cell r="A1027" t="str">
            <v>ORLANDO CASTILLO CARO</v>
          </cell>
          <cell r="B1027">
            <v>17336922</v>
          </cell>
        </row>
        <row r="1028">
          <cell r="A1028" t="str">
            <v>ORLANDO CHARRIS SALAZAR</v>
          </cell>
          <cell r="B1028">
            <v>72208816</v>
          </cell>
        </row>
        <row r="1029">
          <cell r="A1029" t="str">
            <v>ORLANDO RAFAEL OCAMPO BARRIOS</v>
          </cell>
          <cell r="B1029">
            <v>72277833</v>
          </cell>
        </row>
        <row r="1030">
          <cell r="A1030" t="str">
            <v xml:space="preserve">ORLANDO REYES </v>
          </cell>
          <cell r="B1030">
            <v>79820029</v>
          </cell>
        </row>
        <row r="1031">
          <cell r="A1031" t="str">
            <v>ORLANDO ROCHA CASTAÑEDA</v>
          </cell>
          <cell r="B1031">
            <v>3085927</v>
          </cell>
        </row>
        <row r="1032">
          <cell r="A1032" t="str">
            <v>ORLANDO TOCANCIPA PARDO</v>
          </cell>
          <cell r="B1032">
            <v>79292555</v>
          </cell>
        </row>
        <row r="1033">
          <cell r="A1033" t="str">
            <v>OROSMAN MONTAÑO BARRANTES</v>
          </cell>
          <cell r="B1033">
            <v>79372360</v>
          </cell>
        </row>
        <row r="1034">
          <cell r="A1034" t="str">
            <v>OSCAR ALBERTO BOTELLO PERDOMO</v>
          </cell>
          <cell r="B1034">
            <v>88211495</v>
          </cell>
        </row>
        <row r="1035">
          <cell r="A1035" t="str">
            <v>OSCAR ALEXANDER TALERO RODRIGUEZ</v>
          </cell>
          <cell r="B1035">
            <v>79716480</v>
          </cell>
        </row>
        <row r="1036">
          <cell r="A1036" t="str">
            <v>OSCAR ANDRES HERNANDEZ HERNANDEZ</v>
          </cell>
          <cell r="B1036">
            <v>79940330</v>
          </cell>
        </row>
        <row r="1037">
          <cell r="A1037" t="str">
            <v>OSCAR ANDRES VALDERRAMA CANO</v>
          </cell>
          <cell r="B1037">
            <v>80791769</v>
          </cell>
        </row>
        <row r="1038">
          <cell r="A1038" t="str">
            <v>OSCAR ARMANDO CORDOBA CORONADO</v>
          </cell>
          <cell r="B1038">
            <v>19143834</v>
          </cell>
        </row>
        <row r="1039">
          <cell r="A1039" t="str">
            <v>OSCAR DARIO TACURI NARVAEZ</v>
          </cell>
          <cell r="B1039">
            <v>1085258143</v>
          </cell>
        </row>
        <row r="1040">
          <cell r="A1040" t="str">
            <v>OSCAR DICAR LIZARAZO CASTILLO</v>
          </cell>
          <cell r="B1040">
            <v>1130683863</v>
          </cell>
        </row>
        <row r="1041">
          <cell r="A1041" t="str">
            <v>OSCAR EDUARDO SANABRIA VASQUEZ</v>
          </cell>
          <cell r="B1041">
            <v>71315448</v>
          </cell>
        </row>
        <row r="1042">
          <cell r="A1042" t="str">
            <v>OSCAR EMILIO PANTOJA ESTUPIÑAN</v>
          </cell>
          <cell r="B1042">
            <v>85473546</v>
          </cell>
        </row>
        <row r="1043">
          <cell r="A1043" t="str">
            <v>OSCAR FERNANDO VASCO SOTO</v>
          </cell>
          <cell r="B1043">
            <v>94398117</v>
          </cell>
        </row>
        <row r="1044">
          <cell r="A1044" t="str">
            <v>OSCAR FRANCISCO CELIS BERNAL</v>
          </cell>
          <cell r="B1044">
            <v>11446004</v>
          </cell>
        </row>
        <row r="1045">
          <cell r="A1045" t="str">
            <v>OSCAR GUATEQUE CRUZ</v>
          </cell>
          <cell r="B1045">
            <v>86070664</v>
          </cell>
        </row>
        <row r="1046">
          <cell r="A1046" t="str">
            <v>OSCAR GUERRERO AGUDELO</v>
          </cell>
          <cell r="B1046">
            <v>73195349</v>
          </cell>
        </row>
        <row r="1047">
          <cell r="A1047" t="str">
            <v>OSCAR IVAN OBANDO GARZON</v>
          </cell>
          <cell r="B1047">
            <v>1022969243</v>
          </cell>
        </row>
        <row r="1048">
          <cell r="A1048" t="str">
            <v>OSCAR JAVIER GOMEZ MORENO</v>
          </cell>
          <cell r="B1048">
            <v>79853928</v>
          </cell>
        </row>
        <row r="1049">
          <cell r="A1049" t="str">
            <v>OSCAR JAVIER SANTOS OSMA</v>
          </cell>
          <cell r="B1049">
            <v>79213123</v>
          </cell>
        </row>
        <row r="1050">
          <cell r="A1050" t="str">
            <v>OSCAR JOSE JIMENEZ CHICO</v>
          </cell>
          <cell r="B1050">
            <v>1083460593</v>
          </cell>
        </row>
        <row r="1051">
          <cell r="A1051" t="str">
            <v>OSCAR LEANDRO MENDEZ RAMIREZ</v>
          </cell>
          <cell r="B1051">
            <v>80456784</v>
          </cell>
        </row>
        <row r="1052">
          <cell r="A1052" t="str">
            <v>OSCAR LEONARDO JOAQUI CACUA</v>
          </cell>
          <cell r="B1052">
            <v>88243917</v>
          </cell>
        </row>
        <row r="1053">
          <cell r="A1053" t="str">
            <v>OSCAR MAURICIO CHAVES CHAVES</v>
          </cell>
          <cell r="B1053">
            <v>87103555</v>
          </cell>
        </row>
        <row r="1054">
          <cell r="A1054" t="str">
            <v>OSCAR ORLANDO RINCON CESPEDES</v>
          </cell>
          <cell r="B1054">
            <v>86057280</v>
          </cell>
        </row>
        <row r="1055">
          <cell r="A1055" t="str">
            <v>OSCAR ORTIZ CUBIDES</v>
          </cell>
          <cell r="B1055">
            <v>91361481</v>
          </cell>
        </row>
        <row r="1056">
          <cell r="A1056" t="str">
            <v>OSWALDO MIGUEL LEDEZMA MERCADO</v>
          </cell>
          <cell r="B1056">
            <v>72072192</v>
          </cell>
        </row>
        <row r="1057">
          <cell r="A1057" t="str">
            <v>PABLO ALEJANDRO PERDOMO DEVIA</v>
          </cell>
          <cell r="B1057">
            <v>79537238</v>
          </cell>
        </row>
        <row r="1058">
          <cell r="A1058" t="str">
            <v>PABLO ANDRES DAZA DIAZ</v>
          </cell>
          <cell r="B1058">
            <v>80004215</v>
          </cell>
        </row>
        <row r="1059">
          <cell r="A1059" t="str">
            <v>PABLO CESAR PABON MURCIA</v>
          </cell>
          <cell r="B1059">
            <v>88234558</v>
          </cell>
        </row>
        <row r="1060">
          <cell r="A1060" t="str">
            <v>PABLO ENRIQUE MORENO CRUZ</v>
          </cell>
          <cell r="B1060">
            <v>80031052</v>
          </cell>
        </row>
        <row r="1061">
          <cell r="A1061" t="str">
            <v>PAMELA ADRIANA DAZA PULIDO</v>
          </cell>
          <cell r="B1061">
            <v>52448507</v>
          </cell>
        </row>
        <row r="1062">
          <cell r="A1062" t="str">
            <v>PAOLA ANDREA ACOSTA ALDANA</v>
          </cell>
          <cell r="B1062">
            <v>1020782820</v>
          </cell>
        </row>
        <row r="1063">
          <cell r="A1063" t="str">
            <v>PAOLA ESTEFANY ARDILA RUBIO</v>
          </cell>
          <cell r="B1063">
            <v>1010190571</v>
          </cell>
        </row>
        <row r="1064">
          <cell r="A1064" t="str">
            <v>PATRICIA DEL ROSARIO ALVARADO CASTILLO</v>
          </cell>
          <cell r="B1064">
            <v>30714300</v>
          </cell>
        </row>
        <row r="1065">
          <cell r="A1065" t="str">
            <v>PAULA ANDREA QUINTERO VELASQUEZ</v>
          </cell>
          <cell r="B1065">
            <v>30391528</v>
          </cell>
        </row>
        <row r="1066">
          <cell r="A1066" t="str">
            <v>PAULA ANDREA VILLADA ESTRADA</v>
          </cell>
          <cell r="B1066">
            <v>1053791536</v>
          </cell>
        </row>
        <row r="1067">
          <cell r="A1067" t="str">
            <v>PAULA MERCEDES SALAZAR PALACIOS</v>
          </cell>
          <cell r="B1067">
            <v>1010180066</v>
          </cell>
        </row>
        <row r="1068">
          <cell r="A1068" t="str">
            <v>PAULA TATIANA GIRALDO GOMEZ</v>
          </cell>
          <cell r="B1068">
            <v>24347099</v>
          </cell>
        </row>
        <row r="1069">
          <cell r="A1069" t="str">
            <v>PEDRO ANDRES LOPEZ LOPEZ</v>
          </cell>
          <cell r="B1069">
            <v>80150636</v>
          </cell>
        </row>
        <row r="1070">
          <cell r="A1070" t="str">
            <v>PEDRO ANTONIO PIÑEROS GONZALEZ</v>
          </cell>
          <cell r="B1070">
            <v>79152525</v>
          </cell>
        </row>
        <row r="1071">
          <cell r="A1071" t="str">
            <v>PEDRO DAVID VARGAS SANTANDER</v>
          </cell>
          <cell r="B1071">
            <v>286500</v>
          </cell>
        </row>
        <row r="1072">
          <cell r="A1072" t="str">
            <v>PEDRO JAVIER RINCON TELLEZ</v>
          </cell>
          <cell r="B1072">
            <v>80119955</v>
          </cell>
        </row>
        <row r="1073">
          <cell r="A1073" t="str">
            <v>PEDRO NESTOR CORREDOR MEDINA</v>
          </cell>
          <cell r="B1073">
            <v>4123353</v>
          </cell>
        </row>
        <row r="1074">
          <cell r="A1074" t="str">
            <v>PEDRO PABLO PARALES PEREZ</v>
          </cell>
          <cell r="B1074">
            <v>80063247</v>
          </cell>
        </row>
        <row r="1075">
          <cell r="A1075" t="str">
            <v>PEDRO PABLO VALERO MORENO</v>
          </cell>
          <cell r="B1075">
            <v>14229535</v>
          </cell>
        </row>
        <row r="1076">
          <cell r="A1076" t="str">
            <v>PEDRO RAMON TORRES PINEDA</v>
          </cell>
          <cell r="B1076">
            <v>7312375</v>
          </cell>
        </row>
        <row r="1077">
          <cell r="A1077" t="str">
            <v>PILAR ADRIANA PATIÑO PLAZAS</v>
          </cell>
          <cell r="B1077">
            <v>52503989</v>
          </cell>
        </row>
        <row r="1078">
          <cell r="A1078" t="str">
            <v>PILAR ALEJANDRA GONZALEZ PORRAS</v>
          </cell>
          <cell r="B1078">
            <v>1015998637</v>
          </cell>
        </row>
        <row r="1079">
          <cell r="A1079" t="str">
            <v>POLO FELIX SUAREZ GOMEZ</v>
          </cell>
          <cell r="B1079">
            <v>79848138</v>
          </cell>
        </row>
        <row r="1080">
          <cell r="A1080" t="str">
            <v>RAFAEL ALBERTO FAJARDO TORO</v>
          </cell>
          <cell r="B1080">
            <v>80808925</v>
          </cell>
        </row>
        <row r="1081">
          <cell r="A1081" t="str">
            <v>RAFAEL ANTONIO RODRIGUEZ ARIAS</v>
          </cell>
          <cell r="B1081">
            <v>79403611</v>
          </cell>
        </row>
        <row r="1082">
          <cell r="A1082" t="str">
            <v>RAFAEL ANTONIO VALBUENA PINZON</v>
          </cell>
          <cell r="B1082">
            <v>93397270</v>
          </cell>
        </row>
        <row r="1083">
          <cell r="A1083" t="str">
            <v>RAFAEL DARIO DE LA OSSA REYES</v>
          </cell>
          <cell r="B1083">
            <v>73115073</v>
          </cell>
        </row>
        <row r="1084">
          <cell r="A1084" t="str">
            <v>RAFAEL ENRIQUE RAMIREZ LOBO</v>
          </cell>
          <cell r="B1084">
            <v>13746971</v>
          </cell>
        </row>
        <row r="1085">
          <cell r="A1085" t="str">
            <v>RAFAEL HUMBERTO APARICIO LEON</v>
          </cell>
          <cell r="B1085">
            <v>1013579965</v>
          </cell>
        </row>
        <row r="1086">
          <cell r="A1086" t="str">
            <v>RAFAEL PUA RIOS</v>
          </cell>
          <cell r="B1086">
            <v>72431064</v>
          </cell>
        </row>
        <row r="1087">
          <cell r="A1087" t="str">
            <v>RAFAEL VILLAMIZAR DIAZ</v>
          </cell>
          <cell r="B1087">
            <v>13740570</v>
          </cell>
        </row>
        <row r="1088">
          <cell r="A1088" t="str">
            <v>RAMIRO ALFONSO RIAÑO TRUJILLO</v>
          </cell>
          <cell r="B1088">
            <v>19433588</v>
          </cell>
        </row>
        <row r="1089">
          <cell r="A1089" t="str">
            <v>RAMIRO ANDRES DORADO MUÑOZ</v>
          </cell>
          <cell r="B1089">
            <v>94488348</v>
          </cell>
        </row>
        <row r="1090">
          <cell r="A1090" t="str">
            <v>RAMIRO JUNIOR PEREZ VERA</v>
          </cell>
          <cell r="B1090">
            <v>1093743787</v>
          </cell>
        </row>
        <row r="1091">
          <cell r="A1091" t="str">
            <v>RAMIRO ORLANDO BALAGUERA GALLO</v>
          </cell>
          <cell r="B1091">
            <v>7178233</v>
          </cell>
        </row>
        <row r="1092">
          <cell r="A1092" t="str">
            <v>RAUL EDGARDO CASALLAS ZAMORA</v>
          </cell>
          <cell r="B1092">
            <v>80130133</v>
          </cell>
        </row>
        <row r="1093">
          <cell r="A1093" t="str">
            <v>RAUL ENRIQUE SARMIENTO ESCORCIA</v>
          </cell>
          <cell r="B1093">
            <v>73151023</v>
          </cell>
        </row>
        <row r="1094">
          <cell r="A1094" t="str">
            <v>RAUL MARIANO VELEZ AMAYA</v>
          </cell>
          <cell r="B1094">
            <v>85372653</v>
          </cell>
        </row>
        <row r="1095">
          <cell r="A1095" t="str">
            <v>REBECA ALEXANDRA BENAVIDES ERAZO</v>
          </cell>
          <cell r="B1095">
            <v>36951361</v>
          </cell>
        </row>
        <row r="1096">
          <cell r="A1096" t="str">
            <v>RICARDO ANDRES LARA OLIVEROS</v>
          </cell>
          <cell r="B1096">
            <v>1090415566</v>
          </cell>
        </row>
        <row r="1097">
          <cell r="A1097" t="str">
            <v xml:space="preserve">RICARDO ARTURO ARIAS CASTRO </v>
          </cell>
          <cell r="B1097">
            <v>79603614</v>
          </cell>
        </row>
        <row r="1098">
          <cell r="A1098" t="str">
            <v>RICARDO BUITRAGO PARDO</v>
          </cell>
          <cell r="B1098">
            <v>79658619</v>
          </cell>
        </row>
        <row r="1099">
          <cell r="A1099" t="str">
            <v>RICARDO DE JESUS NORIEGA SALAZAR</v>
          </cell>
          <cell r="B1099">
            <v>85373491</v>
          </cell>
        </row>
        <row r="1100">
          <cell r="A1100" t="str">
            <v>RICARDO DE LOS RIOS VILLAMIL</v>
          </cell>
          <cell r="B1100">
            <v>80010313</v>
          </cell>
        </row>
        <row r="1101">
          <cell r="A1101" t="str">
            <v>RICARDO ELIAS LOZANO QUEZADA</v>
          </cell>
          <cell r="B1101">
            <v>79866445</v>
          </cell>
        </row>
        <row r="1102">
          <cell r="A1102" t="str">
            <v>RICARDO GONZALEZ FAJARDO</v>
          </cell>
          <cell r="B1102">
            <v>80373544</v>
          </cell>
        </row>
        <row r="1103">
          <cell r="A1103" t="str">
            <v>RICHARD ADRIAN RUIZ GONZALEZ</v>
          </cell>
          <cell r="B1103">
            <v>80161092</v>
          </cell>
        </row>
        <row r="1104">
          <cell r="A1104" t="str">
            <v>RISDELL NORBEY RODRIGUEZ ROJAS</v>
          </cell>
          <cell r="B1104">
            <v>80216505</v>
          </cell>
        </row>
        <row r="1105">
          <cell r="A1105" t="str">
            <v>ROBERT ARMANDO FLOREZ CASTAÑO</v>
          </cell>
          <cell r="B1105">
            <v>79840120</v>
          </cell>
        </row>
        <row r="1106">
          <cell r="A1106" t="str">
            <v>ROBERT MAURICIO MONTAÑO MONTAÑO</v>
          </cell>
          <cell r="B1106">
            <v>16933055</v>
          </cell>
        </row>
        <row r="1107">
          <cell r="A1107" t="str">
            <v>ROBERT TORRES FONTALVO</v>
          </cell>
          <cell r="B1107">
            <v>73231543</v>
          </cell>
        </row>
        <row r="1108">
          <cell r="A1108" t="str">
            <v>ROBERTO MAURICIO GALVEZ SOTELO</v>
          </cell>
          <cell r="B1108">
            <v>87491980</v>
          </cell>
        </row>
        <row r="1109">
          <cell r="A1109" t="str">
            <v>ROBINSON VALENCIA GIRALDO</v>
          </cell>
          <cell r="B1109">
            <v>75035031</v>
          </cell>
        </row>
        <row r="1110">
          <cell r="A1110" t="str">
            <v>RODNEY QUEVEDO CARO</v>
          </cell>
          <cell r="B1110">
            <v>17416733</v>
          </cell>
        </row>
        <row r="1111">
          <cell r="A1111" t="str">
            <v>RODRIGO AMORTEGUI AROS</v>
          </cell>
          <cell r="B1111">
            <v>19420464</v>
          </cell>
        </row>
        <row r="1112">
          <cell r="A1112" t="str">
            <v>RODRIGO ANTONIO LIZARAZO GARCIA</v>
          </cell>
          <cell r="B1112">
            <v>4247415</v>
          </cell>
        </row>
        <row r="1113">
          <cell r="A1113" t="str">
            <v>RODRIGO DIAZ CASTAÑO</v>
          </cell>
          <cell r="B1113">
            <v>79877406</v>
          </cell>
        </row>
        <row r="1114">
          <cell r="A1114" t="str">
            <v>RODRIGO GERARDO BERNAL MORENO</v>
          </cell>
          <cell r="B1114">
            <v>2956299</v>
          </cell>
        </row>
        <row r="1115">
          <cell r="A1115" t="str">
            <v>ROLANDO GARNICA ARIAS</v>
          </cell>
          <cell r="B1115">
            <v>11347499</v>
          </cell>
        </row>
        <row r="1116">
          <cell r="A1116" t="str">
            <v>ROLANDO IGLESIAS SANJUAN</v>
          </cell>
          <cell r="B1116">
            <v>7602533</v>
          </cell>
        </row>
        <row r="1117">
          <cell r="A1117" t="str">
            <v>RONAL HARBEY RIVERA RODRIGUEZ</v>
          </cell>
          <cell r="B1117">
            <v>74327253</v>
          </cell>
        </row>
        <row r="1118">
          <cell r="A1118" t="str">
            <v>RONALD ALBERTO PATIÑO OSPINA</v>
          </cell>
          <cell r="B1118">
            <v>79749184</v>
          </cell>
        </row>
        <row r="1119">
          <cell r="A1119" t="str">
            <v>RONALD JONATHAM PEREZ ORTIZ</v>
          </cell>
          <cell r="B1119">
            <v>7707735</v>
          </cell>
        </row>
        <row r="1120">
          <cell r="A1120" t="str">
            <v>ROOSVERTH ENRIQUE ARIAS GIRALDO</v>
          </cell>
          <cell r="B1120">
            <v>75145924</v>
          </cell>
        </row>
        <row r="1121">
          <cell r="A1121" t="str">
            <v>ROSA ELIZABETH CASTILLO VASQUEZ</v>
          </cell>
          <cell r="B1121">
            <v>53050798</v>
          </cell>
        </row>
        <row r="1122">
          <cell r="A1122" t="str">
            <v>ROSA ESTHER BABATIVA VELASQUEZ</v>
          </cell>
          <cell r="B1122">
            <v>20441355</v>
          </cell>
        </row>
        <row r="1123">
          <cell r="A1123" t="str">
            <v>ROSA JULIANA GIRALDO RODRIGUEZ</v>
          </cell>
          <cell r="B1123">
            <v>1121327496</v>
          </cell>
        </row>
        <row r="1124">
          <cell r="A1124" t="str">
            <v>ROSALBA MUÑOZ GOMEZ</v>
          </cell>
          <cell r="B1124">
            <v>35485052</v>
          </cell>
        </row>
        <row r="1125">
          <cell r="A1125" t="str">
            <v>ROSEMBERG LEGUIZAMON VARGAS</v>
          </cell>
          <cell r="B1125">
            <v>79649197</v>
          </cell>
        </row>
        <row r="1126">
          <cell r="A1126" t="str">
            <v>RUBEN DARIO ESGUERRA REBOLLEDO</v>
          </cell>
          <cell r="B1126">
            <v>72233624</v>
          </cell>
        </row>
        <row r="1127">
          <cell r="A1127" t="str">
            <v>RUBEN DARIO PEÑA CASANOVA</v>
          </cell>
          <cell r="B1127">
            <v>6102305</v>
          </cell>
        </row>
        <row r="1128">
          <cell r="A1128" t="str">
            <v>RUBI ESPERANZA ARGOTI ARGOTI</v>
          </cell>
          <cell r="B1128">
            <v>36756144</v>
          </cell>
        </row>
        <row r="1129">
          <cell r="A1129" t="str">
            <v>RUSBELL RAMIREZ CARDONA</v>
          </cell>
          <cell r="B1129">
            <v>16161168</v>
          </cell>
        </row>
        <row r="1130">
          <cell r="A1130" t="str">
            <v>RUTH STELLA TURRIAGO CASTILLO</v>
          </cell>
          <cell r="B1130">
            <v>20368075</v>
          </cell>
        </row>
        <row r="1131">
          <cell r="A1131" t="str">
            <v>RUTHBELL ANDREY ROMERO DIAZ</v>
          </cell>
          <cell r="B1131">
            <v>5827247</v>
          </cell>
        </row>
        <row r="1132">
          <cell r="A1132" t="str">
            <v>SAIDA HERNANDEZ JIMENEZ</v>
          </cell>
          <cell r="B1132">
            <v>33199207</v>
          </cell>
        </row>
        <row r="1133">
          <cell r="A1133" t="str">
            <v>SAITH AMAURY REQUENA HOYOS</v>
          </cell>
          <cell r="B1133">
            <v>15671037</v>
          </cell>
        </row>
        <row r="1134">
          <cell r="A1134" t="str">
            <v>SAMIRNA MARGARITA VANEGAS CHAPMAN</v>
          </cell>
          <cell r="B1134">
            <v>1047336625</v>
          </cell>
        </row>
        <row r="1135">
          <cell r="A1135" t="str">
            <v>SANDRA BIBIANA GONZALEZ ZAMORA</v>
          </cell>
          <cell r="B1135">
            <v>52401138</v>
          </cell>
        </row>
        <row r="1136">
          <cell r="A1136" t="str">
            <v>SANDRA BIBIANA JIMENEZ ALVARADO</v>
          </cell>
          <cell r="B1136">
            <v>30324752</v>
          </cell>
        </row>
        <row r="1137">
          <cell r="A1137" t="str">
            <v>SANDRA JANETH HOMEZ SILVA</v>
          </cell>
          <cell r="B1137">
            <v>65780982</v>
          </cell>
        </row>
        <row r="1138">
          <cell r="A1138" t="str">
            <v>SANDRA JOHANA AMAYA RODRIGUEZ</v>
          </cell>
          <cell r="B1138">
            <v>52386683</v>
          </cell>
        </row>
        <row r="1139">
          <cell r="A1139" t="str">
            <v>SANDRA KARINNA HERNANDEZ MEDINA</v>
          </cell>
          <cell r="B1139">
            <v>33676149</v>
          </cell>
        </row>
        <row r="1140">
          <cell r="A1140" t="str">
            <v>SANDRA LILIANA CANO CARVAJAL</v>
          </cell>
          <cell r="B1140">
            <v>52115671</v>
          </cell>
        </row>
        <row r="1141">
          <cell r="A1141" t="str">
            <v>SANDRA LILIANA CUELLAR ROJAS</v>
          </cell>
          <cell r="B1141">
            <v>69005422</v>
          </cell>
        </row>
        <row r="1142">
          <cell r="A1142" t="str">
            <v>SANDRA LILIANA PINEDA RAMIREZ</v>
          </cell>
          <cell r="B1142">
            <v>52562039</v>
          </cell>
        </row>
        <row r="1143">
          <cell r="A1143" t="str">
            <v>SANDRA LILIANA RANGEL SUAREZ</v>
          </cell>
          <cell r="B1143">
            <v>1019018352</v>
          </cell>
        </row>
        <row r="1144">
          <cell r="A1144" t="str">
            <v>SANDRA LILIANA ROMERO MORA</v>
          </cell>
          <cell r="B1144">
            <v>52305216</v>
          </cell>
        </row>
        <row r="1145">
          <cell r="A1145" t="str">
            <v>SANDRA MALLEY ROMERO AGUDELO</v>
          </cell>
          <cell r="B1145">
            <v>52794874</v>
          </cell>
        </row>
        <row r="1146">
          <cell r="A1146" t="str">
            <v>SANDRA MARCELA BUSTOS LEON</v>
          </cell>
          <cell r="B1146">
            <v>1016027491</v>
          </cell>
        </row>
        <row r="1147">
          <cell r="A1147" t="str">
            <v>SANDRA MARCELA MARTINEZ AMAYA</v>
          </cell>
          <cell r="B1147">
            <v>1032423202</v>
          </cell>
        </row>
        <row r="1148">
          <cell r="A1148" t="str">
            <v>SANDRA MILENA BARRAGAN CEDIEL</v>
          </cell>
          <cell r="B1148">
            <v>52959594</v>
          </cell>
        </row>
        <row r="1149">
          <cell r="A1149" t="str">
            <v>SANDRA MILENA BOTON SAENZ</v>
          </cell>
          <cell r="B1149">
            <v>53095319</v>
          </cell>
        </row>
        <row r="1150">
          <cell r="A1150" t="str">
            <v>SANDRA MILENA CELIS CASTRO</v>
          </cell>
          <cell r="B1150">
            <v>1032370929</v>
          </cell>
        </row>
        <row r="1151">
          <cell r="A1151" t="str">
            <v>SANDRA MILENA LABRADA MONROY</v>
          </cell>
          <cell r="B1151">
            <v>28821711</v>
          </cell>
        </row>
        <row r="1152">
          <cell r="A1152" t="str">
            <v>SANDRA MILENA ROJAS SALAMANCA</v>
          </cell>
          <cell r="B1152">
            <v>24081854</v>
          </cell>
        </row>
        <row r="1153">
          <cell r="A1153" t="str">
            <v>SANDRA MILENA SARMIENTO TOVAR</v>
          </cell>
          <cell r="B1153">
            <v>36304085</v>
          </cell>
        </row>
        <row r="1154">
          <cell r="A1154" t="str">
            <v>SANDRA MILENA SUAREZ ARIAS</v>
          </cell>
          <cell r="B1154">
            <v>52931487</v>
          </cell>
        </row>
        <row r="1155">
          <cell r="A1155" t="str">
            <v>SANDRA MILENA TORRES SUAREZ</v>
          </cell>
          <cell r="B1155">
            <v>23690938</v>
          </cell>
        </row>
        <row r="1156">
          <cell r="A1156" t="str">
            <v>SANDRA MORENO MARTINEZ</v>
          </cell>
          <cell r="B1156">
            <v>1113303871</v>
          </cell>
        </row>
        <row r="1157">
          <cell r="A1157" t="str">
            <v>SANDRA PAOLA MORENO SANCHEZ</v>
          </cell>
          <cell r="B1157">
            <v>52795737</v>
          </cell>
        </row>
        <row r="1158">
          <cell r="A1158" t="str">
            <v>SANDRA PATRICIA BALLESTEROS MUÑOZ</v>
          </cell>
          <cell r="B1158">
            <v>43065352</v>
          </cell>
        </row>
        <row r="1159">
          <cell r="A1159" t="str">
            <v>SANDRA PATRICIA BUITRAGO PATIÑO</v>
          </cell>
          <cell r="B1159">
            <v>38602842</v>
          </cell>
        </row>
        <row r="1160">
          <cell r="A1160" t="str">
            <v>SANDRA PATRICIA CORDERO RODRIGUEZ</v>
          </cell>
          <cell r="B1160">
            <v>52285231</v>
          </cell>
        </row>
        <row r="1161">
          <cell r="A1161" t="str">
            <v>SANDRA PATRICIA MARIN GARZON</v>
          </cell>
          <cell r="B1161">
            <v>53088855</v>
          </cell>
        </row>
        <row r="1162">
          <cell r="A1162" t="str">
            <v>SANDRA XIMENA JIMENEZ CORDOBA</v>
          </cell>
          <cell r="B1162">
            <v>36950962</v>
          </cell>
        </row>
        <row r="1163">
          <cell r="A1163" t="str">
            <v xml:space="preserve">SANDRA YANIRA PINEDA </v>
          </cell>
          <cell r="B1163">
            <v>52316811</v>
          </cell>
        </row>
        <row r="1164">
          <cell r="A1164" t="str">
            <v>SANDRO EDUARDO MURCIA ALFONSO</v>
          </cell>
          <cell r="B1164">
            <v>7314404</v>
          </cell>
        </row>
        <row r="1165">
          <cell r="A1165" t="str">
            <v>SANDRO GARAY DURAN</v>
          </cell>
          <cell r="B1165">
            <v>7697205</v>
          </cell>
        </row>
        <row r="1166">
          <cell r="A1166" t="str">
            <v>SANDY JAHEL NIÑO GALINDO</v>
          </cell>
          <cell r="B1166">
            <v>1010161940</v>
          </cell>
        </row>
        <row r="1167">
          <cell r="A1167" t="str">
            <v>SANDY YOREDIS CANTILLO ROMERO</v>
          </cell>
          <cell r="B1167">
            <v>1010195619</v>
          </cell>
        </row>
        <row r="1168">
          <cell r="A1168" t="str">
            <v>SANTIAGO HECTOR LOMBO BRIJALBA</v>
          </cell>
          <cell r="B1168">
            <v>86058538</v>
          </cell>
        </row>
        <row r="1169">
          <cell r="A1169" t="str">
            <v>SARA IRLANDA VALENCIA DONCEL</v>
          </cell>
          <cell r="B1169">
            <v>51878526</v>
          </cell>
        </row>
        <row r="1170">
          <cell r="A1170" t="str">
            <v>SEGUNDO RICARDO PULIDO ARIAS</v>
          </cell>
          <cell r="B1170">
            <v>80067193</v>
          </cell>
        </row>
        <row r="1171">
          <cell r="A1171" t="str">
            <v>SERGIO ANDRES BLANCO SUAREZ</v>
          </cell>
          <cell r="B1171">
            <v>88264550</v>
          </cell>
        </row>
        <row r="1172">
          <cell r="A1172" t="str">
            <v>SERGIO ANDRES PALACIOS MORENO</v>
          </cell>
          <cell r="B1172">
            <v>1152189094</v>
          </cell>
        </row>
        <row r="1173">
          <cell r="A1173" t="str">
            <v>SERGIO ARBEY PABON DIAZ</v>
          </cell>
          <cell r="B1173">
            <v>80021797</v>
          </cell>
        </row>
        <row r="1174">
          <cell r="A1174" t="str">
            <v>SERGIO LUIS DE LA ROSA HERRERA</v>
          </cell>
          <cell r="B1174">
            <v>8646174</v>
          </cell>
        </row>
        <row r="1175">
          <cell r="A1175" t="str">
            <v>SHAROON JANINA GUARNIZO OVALLE</v>
          </cell>
          <cell r="B1175">
            <v>1110474113</v>
          </cell>
        </row>
        <row r="1176">
          <cell r="A1176" t="str">
            <v>SOLEDAD CATALINA MORENO SALAZAR</v>
          </cell>
          <cell r="B1176">
            <v>1060589082</v>
          </cell>
        </row>
        <row r="1177">
          <cell r="A1177" t="str">
            <v>SONIA CONSTANZA MAHECHA ARENAS</v>
          </cell>
          <cell r="B1177">
            <v>52977301</v>
          </cell>
        </row>
        <row r="1178">
          <cell r="A1178" t="str">
            <v>SONIA DEL CARMEN ALVAREZ CASTILLO</v>
          </cell>
          <cell r="B1178">
            <v>40986438</v>
          </cell>
        </row>
        <row r="1179">
          <cell r="A1179" t="str">
            <v>SULAIN DIAZ DIAZ</v>
          </cell>
          <cell r="B1179">
            <v>17656232</v>
          </cell>
        </row>
        <row r="1180">
          <cell r="A1180" t="str">
            <v>SULAY INEIDA VARGAS JAIMES</v>
          </cell>
          <cell r="B1180">
            <v>63503220</v>
          </cell>
        </row>
        <row r="1181">
          <cell r="A1181" t="str">
            <v>TAMARA CABEZA PACHECO</v>
          </cell>
          <cell r="B1181">
            <v>40988421</v>
          </cell>
        </row>
        <row r="1182">
          <cell r="A1182" t="str">
            <v>TATIANA DIAZ SAAVEDRA</v>
          </cell>
          <cell r="B1182">
            <v>52775509</v>
          </cell>
        </row>
        <row r="1183">
          <cell r="A1183" t="str">
            <v>TATIANA MELINDA FORBES MANUEL</v>
          </cell>
          <cell r="B1183">
            <v>40991985</v>
          </cell>
        </row>
        <row r="1184">
          <cell r="A1184" t="str">
            <v>TERESA CORTES ANGULO</v>
          </cell>
          <cell r="B1184">
            <v>51906944</v>
          </cell>
        </row>
        <row r="1185">
          <cell r="A1185" t="str">
            <v>UIGBERTO ELAYNER GARCIA PARDO</v>
          </cell>
          <cell r="B1185">
            <v>287842</v>
          </cell>
        </row>
        <row r="1186">
          <cell r="A1186" t="str">
            <v>VALENTINA DICARLO DE VELASQUEZ</v>
          </cell>
          <cell r="B1186">
            <v>52548197</v>
          </cell>
        </row>
        <row r="1187">
          <cell r="A1187" t="str">
            <v>VANNESSA ESTRADA CARRANZA</v>
          </cell>
          <cell r="B1187">
            <v>1047376095</v>
          </cell>
        </row>
        <row r="1188">
          <cell r="A1188" t="str">
            <v>VANESSA FRAY AGUILAR</v>
          </cell>
          <cell r="B1188">
            <v>38644470</v>
          </cell>
        </row>
        <row r="1189">
          <cell r="A1189" t="str">
            <v>VANESSA HERNANDEZ CUESTA</v>
          </cell>
          <cell r="B1189">
            <v>1047376095</v>
          </cell>
        </row>
        <row r="1190">
          <cell r="A1190" t="str">
            <v>VIANOR ANTONIO ATENCIO CANOLES</v>
          </cell>
          <cell r="B1190">
            <v>8854611</v>
          </cell>
        </row>
        <row r="1191">
          <cell r="A1191" t="str">
            <v>VICKY LORENA MONTAÑO LOPEZ</v>
          </cell>
          <cell r="B1191">
            <v>1030547964</v>
          </cell>
        </row>
        <row r="1192">
          <cell r="A1192" t="str">
            <v>VICTOR DARIO AYALA MARIN</v>
          </cell>
          <cell r="B1192">
            <v>71272630</v>
          </cell>
        </row>
        <row r="1193">
          <cell r="A1193" t="str">
            <v xml:space="preserve">VICTOR GERMAN SANTOS </v>
          </cell>
          <cell r="B1193">
            <v>1016020693</v>
          </cell>
        </row>
        <row r="1194">
          <cell r="A1194" t="str">
            <v>VICTOR HUGO BOLIVAR BOLIVAR</v>
          </cell>
          <cell r="B1194">
            <v>1042421199</v>
          </cell>
        </row>
        <row r="1195">
          <cell r="A1195" t="str">
            <v>VICTOR HUGO GOMEZ SEGURA</v>
          </cell>
          <cell r="B1195">
            <v>10775000</v>
          </cell>
        </row>
        <row r="1196">
          <cell r="A1196" t="str">
            <v>VICTOR HUGO TIRADO URBANO</v>
          </cell>
          <cell r="B1196">
            <v>76328104</v>
          </cell>
        </row>
        <row r="1197">
          <cell r="A1197" t="str">
            <v>VICTOR JULIO CARRILLO ROMERO</v>
          </cell>
          <cell r="B1197">
            <v>4113796</v>
          </cell>
        </row>
        <row r="1198">
          <cell r="A1198" t="str">
            <v>VICTOR MANUEL PRADA GOMEZ</v>
          </cell>
          <cell r="B1198">
            <v>80218865</v>
          </cell>
        </row>
        <row r="1199">
          <cell r="A1199" t="str">
            <v>VICTOR RAFAEL DE JESUS DIAZ GRANADOS DURAN</v>
          </cell>
          <cell r="B1199">
            <v>12615009</v>
          </cell>
        </row>
        <row r="1200">
          <cell r="A1200" t="str">
            <v>VILMA DEYANIRA SANCHEZ ULLOA</v>
          </cell>
          <cell r="B1200">
            <v>52871416</v>
          </cell>
        </row>
        <row r="1201">
          <cell r="A1201" t="str">
            <v>VILMA ESTHER MEDINA AGUILAR</v>
          </cell>
          <cell r="B1201">
            <v>32876506</v>
          </cell>
        </row>
        <row r="1202">
          <cell r="A1202" t="str">
            <v>VILMA MENDOZA VARGAS</v>
          </cell>
          <cell r="B1202">
            <v>53114816</v>
          </cell>
        </row>
        <row r="1203">
          <cell r="A1203" t="str">
            <v>VILMA PATRICIA IDARRAGA DUITAMA</v>
          </cell>
          <cell r="B1203">
            <v>52439750</v>
          </cell>
        </row>
        <row r="1204">
          <cell r="A1204" t="str">
            <v>VIRNA DE LA PAZ LEON TAMARA</v>
          </cell>
          <cell r="B1204">
            <v>27895685</v>
          </cell>
        </row>
        <row r="1205">
          <cell r="A1205" t="str">
            <v>VIVIANA ANDREA BORRERO PEREZ</v>
          </cell>
          <cell r="B1205">
            <v>30938098</v>
          </cell>
        </row>
        <row r="1206">
          <cell r="A1206" t="str">
            <v>VIVIANA CORREDOR GARCIA</v>
          </cell>
          <cell r="B1206">
            <v>39545769</v>
          </cell>
        </row>
        <row r="1207">
          <cell r="A1207" t="str">
            <v>VIVIANA MARIA CARDONA JIMENEZ</v>
          </cell>
          <cell r="B1207">
            <v>38757481</v>
          </cell>
        </row>
        <row r="1208">
          <cell r="A1208" t="str">
            <v>VIVIANA PAOLA MORENO MARTINEZ</v>
          </cell>
          <cell r="B1208">
            <v>52938397</v>
          </cell>
        </row>
        <row r="1209">
          <cell r="A1209" t="str">
            <v>VIVIANA PEÑA CASANOVA</v>
          </cell>
          <cell r="B1209">
            <v>38641329</v>
          </cell>
        </row>
        <row r="1210">
          <cell r="A1210" t="str">
            <v xml:space="preserve">VIVIANA PINEDA GAVIRIA </v>
          </cell>
          <cell r="B1210">
            <v>24338168</v>
          </cell>
        </row>
        <row r="1211">
          <cell r="A1211" t="str">
            <v>WALTER ANDRES GONZALEZ MORALES</v>
          </cell>
          <cell r="B1211">
            <v>80927913</v>
          </cell>
        </row>
        <row r="1212">
          <cell r="A1212" t="str">
            <v>WALTHER MANUEL JAIMES SANCHEZ</v>
          </cell>
          <cell r="B1212">
            <v>88225851</v>
          </cell>
        </row>
        <row r="1213">
          <cell r="A1213" t="str">
            <v>WENCESLAO GUERRERO CASTILLO</v>
          </cell>
          <cell r="B1213">
            <v>91012305</v>
          </cell>
        </row>
        <row r="1214">
          <cell r="A1214" t="str">
            <v>WENCESLAO JOSE MESTRE VIVES</v>
          </cell>
          <cell r="B1214">
            <v>72185455</v>
          </cell>
        </row>
        <row r="1215">
          <cell r="A1215" t="str">
            <v>WENDI MARGARITA REYES YEPES</v>
          </cell>
          <cell r="B1215">
            <v>1143228484</v>
          </cell>
        </row>
        <row r="1216">
          <cell r="A1216" t="str">
            <v>WENDY HELENA DEL REAL CANENCIA</v>
          </cell>
          <cell r="B1216">
            <v>32906446</v>
          </cell>
        </row>
        <row r="1217">
          <cell r="A1217" t="str">
            <v>WENDY TATIANA LANCHEROS MOLINA</v>
          </cell>
          <cell r="B1217">
            <v>1014234274</v>
          </cell>
        </row>
        <row r="1218">
          <cell r="A1218" t="str">
            <v>WEYMAR RAMSES GUTIERREZ ORTIZ</v>
          </cell>
          <cell r="B1218">
            <v>80148863</v>
          </cell>
        </row>
        <row r="1219">
          <cell r="A1219" t="str">
            <v>WILFER HUMBERTO DIAZ TAPIAS</v>
          </cell>
          <cell r="B1219">
            <v>1123084624</v>
          </cell>
        </row>
        <row r="1220">
          <cell r="A1220" t="str">
            <v>WILIAN ALFREDO VELASQUEZ MUÑOZ</v>
          </cell>
          <cell r="B1220">
            <v>11445508</v>
          </cell>
        </row>
        <row r="1221">
          <cell r="A1221" t="str">
            <v>WILLIAM ARMANDO GIRALDO CARDONA</v>
          </cell>
          <cell r="B1221">
            <v>16070453</v>
          </cell>
        </row>
        <row r="1222">
          <cell r="A1222" t="str">
            <v>WILLIAM EDUARDO RAMIREZ TRIANA</v>
          </cell>
          <cell r="B1222">
            <v>79523846</v>
          </cell>
        </row>
        <row r="1223">
          <cell r="A1223" t="str">
            <v>WILLIAM ERNESTO DUARTE GARCIA</v>
          </cell>
          <cell r="B1223">
            <v>79915204</v>
          </cell>
        </row>
        <row r="1224">
          <cell r="A1224" t="str">
            <v>WILLIAM FERNANDO ROJO VARGAS</v>
          </cell>
          <cell r="B1224">
            <v>74282681</v>
          </cell>
        </row>
        <row r="1225">
          <cell r="A1225" t="str">
            <v>WILLIAM GARCIA VANEGAS</v>
          </cell>
          <cell r="B1225">
            <v>94225038</v>
          </cell>
        </row>
        <row r="1226">
          <cell r="A1226" t="str">
            <v>WILLIAM JAVIER SALGADO LOPEZ</v>
          </cell>
          <cell r="B1226">
            <v>79120027</v>
          </cell>
        </row>
        <row r="1227">
          <cell r="A1227" t="str">
            <v>WILLIAM MAURICIO TORRES CASTAÑEDA</v>
          </cell>
          <cell r="B1227">
            <v>3159291</v>
          </cell>
        </row>
        <row r="1228">
          <cell r="A1228" t="str">
            <v>WILLIAM ORLANDO MEDINA LOZANO</v>
          </cell>
          <cell r="B1228">
            <v>80024016</v>
          </cell>
        </row>
        <row r="1229">
          <cell r="A1229" t="str">
            <v>WILLIAM OSPINA PALACIO</v>
          </cell>
          <cell r="B1229">
            <v>9871731</v>
          </cell>
        </row>
        <row r="1230">
          <cell r="A1230" t="str">
            <v>WILLIAM ROBERTO LOPEZ MESIAS</v>
          </cell>
          <cell r="B1230">
            <v>12746980</v>
          </cell>
        </row>
        <row r="1231">
          <cell r="A1231" t="str">
            <v>WILLIAM VILLARRAGA PULIDO</v>
          </cell>
          <cell r="B1231">
            <v>79687979</v>
          </cell>
        </row>
        <row r="1232">
          <cell r="A1232" t="str">
            <v>WILMAN ARNOLDO GUTIERREZ ORTIZ</v>
          </cell>
          <cell r="B1232">
            <v>1013600771</v>
          </cell>
        </row>
        <row r="1233">
          <cell r="A1233" t="str">
            <v>WILMAR ADRIAN MONCADA TARAZONA</v>
          </cell>
          <cell r="B1233">
            <v>88232843</v>
          </cell>
        </row>
        <row r="1234">
          <cell r="A1234" t="str">
            <v>WILMAR JAVIER PEREZ TABARES</v>
          </cell>
          <cell r="B1234">
            <v>10004299</v>
          </cell>
        </row>
        <row r="1235">
          <cell r="A1235" t="str">
            <v>WILMER MORA GASCA</v>
          </cell>
          <cell r="B1235">
            <v>86044180</v>
          </cell>
        </row>
        <row r="1236">
          <cell r="A1236" t="str">
            <v>WILSON ADOLFO FANDIÑO TUNJO</v>
          </cell>
          <cell r="B1236">
            <v>80281746</v>
          </cell>
        </row>
        <row r="1237">
          <cell r="A1237" t="str">
            <v>WILSON ADRIAN VALBUENA PINZON</v>
          </cell>
          <cell r="B1237">
            <v>93398584</v>
          </cell>
        </row>
        <row r="1238">
          <cell r="A1238" t="str">
            <v>WILSON ALONSO SILVA SILVA</v>
          </cell>
          <cell r="B1238">
            <v>79832662</v>
          </cell>
        </row>
        <row r="1239">
          <cell r="A1239" t="str">
            <v>WILSON GIOVANNI GALINDO GONZALEZ</v>
          </cell>
          <cell r="B1239">
            <v>79974680</v>
          </cell>
        </row>
        <row r="1240">
          <cell r="A1240" t="str">
            <v>WILSON PATIÑO SANCHEZ</v>
          </cell>
          <cell r="B1240">
            <v>79388742</v>
          </cell>
        </row>
        <row r="1241">
          <cell r="A1241" t="str">
            <v>WILSON RICARDO MORA GUERRERO</v>
          </cell>
          <cell r="B1241">
            <v>86086127</v>
          </cell>
        </row>
        <row r="1242">
          <cell r="A1242" t="str">
            <v>WILSON YOVANI TEQUIA HERRERA</v>
          </cell>
          <cell r="B1242">
            <v>80129671</v>
          </cell>
        </row>
        <row r="1243">
          <cell r="A1243" t="str">
            <v>WILSSON ARMANDO JIMENEZ DEVIA</v>
          </cell>
          <cell r="B1243">
            <v>79970150</v>
          </cell>
        </row>
        <row r="1244">
          <cell r="A1244" t="str">
            <v>WILVER JAVIER AYALA CERVANTES</v>
          </cell>
          <cell r="B1244">
            <v>85150478</v>
          </cell>
        </row>
        <row r="1245">
          <cell r="A1245" t="str">
            <v>WINSTON ANDRES MARTINEZ ACOSTA</v>
          </cell>
          <cell r="B1245">
            <v>79572017</v>
          </cell>
        </row>
        <row r="1246">
          <cell r="A1246" t="str">
            <v>WOLFGANG GARCIA ECHENIQUE</v>
          </cell>
          <cell r="B1246">
            <v>73123585</v>
          </cell>
        </row>
        <row r="1247">
          <cell r="A1247" t="str">
            <v>XIMENA ISABEL RAMIREZ CORTES</v>
          </cell>
          <cell r="B1247">
            <v>1026555510</v>
          </cell>
        </row>
        <row r="1248">
          <cell r="A1248" t="str">
            <v>XIOMARA PEÑARANDA SUAREZ</v>
          </cell>
          <cell r="B1248">
            <v>60349875</v>
          </cell>
        </row>
        <row r="1249">
          <cell r="A1249" t="str">
            <v>YADID DEL CARMEN MARTINEZ HINESTROZA</v>
          </cell>
          <cell r="B1249">
            <v>1077438612</v>
          </cell>
        </row>
        <row r="1250">
          <cell r="A1250" t="str">
            <v>YAIR ALFREDO ARDILA BOYACA</v>
          </cell>
          <cell r="B1250">
            <v>11275391</v>
          </cell>
        </row>
        <row r="1251">
          <cell r="A1251" t="str">
            <v>YAIR ANTONIO MORENO GOMEZ</v>
          </cell>
          <cell r="B1251">
            <v>72244410</v>
          </cell>
        </row>
        <row r="1252">
          <cell r="A1252" t="str">
            <v>YAJAIRA LATORRE BOTIA</v>
          </cell>
          <cell r="B1252">
            <v>27603432</v>
          </cell>
        </row>
        <row r="1253">
          <cell r="A1253" t="str">
            <v>YAMID ESNEHIDY USECHE FUQUEN</v>
          </cell>
          <cell r="B1253">
            <v>52228024</v>
          </cell>
        </row>
        <row r="1254">
          <cell r="A1254" t="str">
            <v>YAMILED PAY GUZMAN</v>
          </cell>
          <cell r="B1254">
            <v>65767693</v>
          </cell>
        </row>
        <row r="1255">
          <cell r="A1255" t="str">
            <v>YANA CRISTINA GONZALEZ FLOREZ</v>
          </cell>
          <cell r="B1255">
            <v>46668764</v>
          </cell>
        </row>
        <row r="1256">
          <cell r="A1256" t="str">
            <v>YANINA ELENA GUERRA ATENCIA</v>
          </cell>
          <cell r="B1256">
            <v>1052956691</v>
          </cell>
        </row>
        <row r="1257">
          <cell r="A1257" t="str">
            <v>YASID ALBERTO MONTAÑO GRANADOS</v>
          </cell>
          <cell r="B1257">
            <v>91157342</v>
          </cell>
        </row>
        <row r="1258">
          <cell r="A1258" t="str">
            <v>YEISON MAURICIO MORALES GARCIA</v>
          </cell>
          <cell r="B1258">
            <v>80031617</v>
          </cell>
        </row>
        <row r="1259">
          <cell r="A1259" t="str">
            <v>YENCY JACIBE CARVAJAL TIERRADENTRO</v>
          </cell>
          <cell r="B1259">
            <v>36067049</v>
          </cell>
        </row>
        <row r="1260">
          <cell r="A1260" t="str">
            <v>YENNY PAOLA ROJAS CASTRO</v>
          </cell>
          <cell r="B1260">
            <v>1032413049</v>
          </cell>
        </row>
        <row r="1261">
          <cell r="A1261" t="str">
            <v>YESENIA BASTIDAS ZUÑIGA</v>
          </cell>
          <cell r="B1261">
            <v>1047427015</v>
          </cell>
        </row>
        <row r="1262">
          <cell r="A1262" t="str">
            <v>YESICA PATRICIA VERGARA REVOLLEDO</v>
          </cell>
          <cell r="B1262">
            <v>64701923</v>
          </cell>
        </row>
        <row r="1263">
          <cell r="A1263" t="str">
            <v>YEZID ALBERTO DIAZ PACHON</v>
          </cell>
          <cell r="B1263">
            <v>79590411</v>
          </cell>
        </row>
        <row r="1264">
          <cell r="A1264" t="str">
            <v>YEZNI MILENA DIAZ VILLALBA</v>
          </cell>
          <cell r="B1264">
            <v>1010181117</v>
          </cell>
        </row>
        <row r="1265">
          <cell r="A1265" t="str">
            <v>YIBETH MARCELA HERRERA HERNANDEZ</v>
          </cell>
          <cell r="B1265">
            <v>36718392</v>
          </cell>
        </row>
        <row r="1266">
          <cell r="A1266" t="str">
            <v>YINET ZULAY VARGAS GONZALEZ</v>
          </cell>
          <cell r="B1266">
            <v>1018439036</v>
          </cell>
        </row>
        <row r="1267">
          <cell r="A1267" t="str">
            <v>YISELA DUERO AUDOR</v>
          </cell>
          <cell r="B1267">
            <v>66967459</v>
          </cell>
        </row>
        <row r="1268">
          <cell r="A1268" t="str">
            <v>YISSELL VELANDIA BELTRAN</v>
          </cell>
          <cell r="B1268">
            <v>21183334</v>
          </cell>
        </row>
        <row r="1269">
          <cell r="A1269" t="str">
            <v>YOLANDA ESCOBAR MARTINEZ</v>
          </cell>
          <cell r="B1269">
            <v>51989462</v>
          </cell>
        </row>
        <row r="1270">
          <cell r="A1270" t="str">
            <v>YOLIMA PATRICIA PERALTA CHINCHIA</v>
          </cell>
          <cell r="B1270">
            <v>56054902</v>
          </cell>
        </row>
        <row r="1271">
          <cell r="A1271" t="str">
            <v>YUBER ANDRES BOHORQUEZ MATEUS</v>
          </cell>
          <cell r="B1271">
            <v>80221863</v>
          </cell>
        </row>
        <row r="1272">
          <cell r="A1272" t="str">
            <v>YUBERLEY ORTEGA RINCON</v>
          </cell>
          <cell r="B1272">
            <v>91531562</v>
          </cell>
        </row>
        <row r="1273">
          <cell r="A1273" t="str">
            <v>YUDIS AMPARO GOMEZ SILVA</v>
          </cell>
          <cell r="B1273">
            <v>63312971</v>
          </cell>
        </row>
        <row r="1274">
          <cell r="A1274" t="str">
            <v>YULI CAROLINA BOLAÑOS PORTILLA</v>
          </cell>
          <cell r="B1274">
            <v>59586370</v>
          </cell>
        </row>
        <row r="1275">
          <cell r="A1275" t="str">
            <v>YURANIS PAOLA RAMOS SUAREZ</v>
          </cell>
          <cell r="B1275">
            <v>32907154</v>
          </cell>
        </row>
        <row r="1276">
          <cell r="A1276" t="str">
            <v>YURI YANET HUERTAS MANCIPE</v>
          </cell>
          <cell r="B1276">
            <v>1031134061</v>
          </cell>
        </row>
        <row r="1277">
          <cell r="A1277" t="str">
            <v>YURY INES BOCAREJO GARCIA</v>
          </cell>
          <cell r="B1277">
            <v>1023904441</v>
          </cell>
        </row>
        <row r="1278">
          <cell r="A1278" t="str">
            <v>ZORAYA PERDOMO VASQUEZ</v>
          </cell>
          <cell r="B1278">
            <v>51939788</v>
          </cell>
        </row>
        <row r="1279">
          <cell r="A1279" t="str">
            <v>ZULIMA AYDEE RAMIREZ ZUÑIGA</v>
          </cell>
          <cell r="B1279">
            <v>1014186141</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file:///C:\Users\52930442\Downloads\C_PROCESO_16-12-4858303_211001044_19031676.pdf" TargetMode="External"/><Relationship Id="rId18" Type="http://schemas.openxmlformats.org/officeDocument/2006/relationships/hyperlink" Target="https://www.contratos.gov.co/consultas/detalleProceso.do?numConstancia=16-13-4922173" TargetMode="External"/><Relationship Id="rId26" Type="http://schemas.openxmlformats.org/officeDocument/2006/relationships/hyperlink" Target="http://www.contratos.gov.co/consultas/detalleProceso.do?numConstancia=16-12-5040399" TargetMode="External"/><Relationship Id="rId39" Type="http://schemas.openxmlformats.org/officeDocument/2006/relationships/hyperlink" Target="http://www.contratos.gov.co/consultas/detalleProceso.do?numConstancia=16-13-5010409" TargetMode="External"/><Relationship Id="rId3" Type="http://schemas.openxmlformats.org/officeDocument/2006/relationships/hyperlink" Target="http://www.contratos.gov.co/consultas/detalleProceso.do?numConstancia=16-9-412453" TargetMode="External"/><Relationship Id="rId21" Type="http://schemas.openxmlformats.org/officeDocument/2006/relationships/hyperlink" Target="https://www.secop.gov.co/CO1BusinessLine/Tendering/ReplyAnalysisEdit/Update?docUniqueIdentifier=CO1.RANL.15405" TargetMode="External"/><Relationship Id="rId34" Type="http://schemas.openxmlformats.org/officeDocument/2006/relationships/hyperlink" Target="http://www.contratos.gov.co/consultas/detalleProceso.do?numConstancia=16-13-5028472" TargetMode="External"/><Relationship Id="rId42" Type="http://schemas.openxmlformats.org/officeDocument/2006/relationships/hyperlink" Target="http://www.contratos.gov.co/consultas/detalleProceso.do?numConstancia=16-13-4982557" TargetMode="External"/><Relationship Id="rId47" Type="http://schemas.openxmlformats.org/officeDocument/2006/relationships/printerSettings" Target="../printerSettings/printerSettings1.bin"/><Relationship Id="rId50" Type="http://schemas.openxmlformats.org/officeDocument/2006/relationships/comments" Target="../comments1.xml"/><Relationship Id="rId7" Type="http://schemas.openxmlformats.org/officeDocument/2006/relationships/hyperlink" Target="https://www.contratos.gov.co/consultas/detalleProceso.do?numConstancia=16-12-4853347" TargetMode="External"/><Relationship Id="rId12" Type="http://schemas.openxmlformats.org/officeDocument/2006/relationships/hyperlink" Target="https://www.contratos.gov.co/consultas/detalleProceso.do?numConstancia=16-12-4858303" TargetMode="External"/><Relationship Id="rId17" Type="http://schemas.openxmlformats.org/officeDocument/2006/relationships/hyperlink" Target="https://www.contratos.gov.co/consultas/detalleProceso.do?numConstancia=16-13-4946713" TargetMode="External"/><Relationship Id="rId25" Type="http://schemas.openxmlformats.org/officeDocument/2006/relationships/hyperlink" Target="http://www.contratos.gov.co/consultas/detalleProceso.do?numConstancia=16-12-5023874" TargetMode="External"/><Relationship Id="rId33" Type="http://schemas.openxmlformats.org/officeDocument/2006/relationships/hyperlink" Target="http://www.contratos.gov.co/consultas/detalleProceso.do?numConstancia=16-13-5050941" TargetMode="External"/><Relationship Id="rId38" Type="http://schemas.openxmlformats.org/officeDocument/2006/relationships/hyperlink" Target="http://www.contratos.gov.co/consultas/detalleProceso.do?numConstancia=16-13-5014818" TargetMode="External"/><Relationship Id="rId46" Type="http://schemas.openxmlformats.org/officeDocument/2006/relationships/hyperlink" Target="http://www.contratos.gov.co/consultas/detalleProceso.do?numConstancia=16-9-414859" TargetMode="External"/><Relationship Id="rId2" Type="http://schemas.openxmlformats.org/officeDocument/2006/relationships/hyperlink" Target="https://www.contratos.gov.co/consultas/detalleProceso.do?numConstancia=16-17-4808736" TargetMode="External"/><Relationship Id="rId16" Type="http://schemas.openxmlformats.org/officeDocument/2006/relationships/hyperlink" Target="https://www.contratos.gov.co/consultas/detalleProceso.do?numConstancia=16-12-4902667" TargetMode="External"/><Relationship Id="rId20" Type="http://schemas.openxmlformats.org/officeDocument/2006/relationships/hyperlink" Target="http://www.contratos.gov.co/consultas/detalleProceso.do?numConstancia=16-12-4966240" TargetMode="External"/><Relationship Id="rId29" Type="http://schemas.openxmlformats.org/officeDocument/2006/relationships/hyperlink" Target="http://www.contratos.gov.co/consultas/detalleProceso.do?numConstancia=16-12-5056340" TargetMode="External"/><Relationship Id="rId41" Type="http://schemas.openxmlformats.org/officeDocument/2006/relationships/hyperlink" Target="http://www.contratos.gov.co/consultas/detalleProceso.do?numConstancia=16-13-4991370" TargetMode="External"/><Relationship Id="rId1" Type="http://schemas.openxmlformats.org/officeDocument/2006/relationships/hyperlink" Target="http://www.contratos.gov.co/consultas/detalleProceso.do?numConstancia=16-9-412024" TargetMode="External"/><Relationship Id="rId6" Type="http://schemas.openxmlformats.org/officeDocument/2006/relationships/hyperlink" Target="https://www.contratos.gov.co/consultas/detalleProceso.do?numConstancia=16-13-4903354" TargetMode="External"/><Relationship Id="rId11" Type="http://schemas.openxmlformats.org/officeDocument/2006/relationships/hyperlink" Target="https://www.contratos.gov.co/consultas/detalleProceso.do?numConstancia=16-12-4929215" TargetMode="External"/><Relationship Id="rId24" Type="http://schemas.openxmlformats.org/officeDocument/2006/relationships/hyperlink" Target="http://www.contratos.gov.co/consultas/detalleProceso.do?numConstancia=16-12-5025332" TargetMode="External"/><Relationship Id="rId32" Type="http://schemas.openxmlformats.org/officeDocument/2006/relationships/hyperlink" Target="https://www.contratos.gov.co/consultas/detalleProceso.do?numConstancia=16-12-4757660" TargetMode="External"/><Relationship Id="rId37" Type="http://schemas.openxmlformats.org/officeDocument/2006/relationships/hyperlink" Target="http://www.contratos.gov.co/consultas/detalleProceso.do?numConstancia=16-13-5024319" TargetMode="External"/><Relationship Id="rId40" Type="http://schemas.openxmlformats.org/officeDocument/2006/relationships/hyperlink" Target="http://www.contratos.gov.co/consultas/detalleProceso.do?numConstancia=16-13-4990508" TargetMode="External"/><Relationship Id="rId45" Type="http://schemas.openxmlformats.org/officeDocument/2006/relationships/hyperlink" Target="http://www.contratos.gov.co/consultas/detalleProceso.do?numConstancia=16-9-414493" TargetMode="External"/><Relationship Id="rId5" Type="http://schemas.openxmlformats.org/officeDocument/2006/relationships/hyperlink" Target="https://www.contratos.gov.co/consultas/detalleProceso.do?numConstancia=16-4-4857664" TargetMode="External"/><Relationship Id="rId15" Type="http://schemas.openxmlformats.org/officeDocument/2006/relationships/hyperlink" Target="https://www.contratos.gov.co/consultas/detalleProceso.do?numConstancia=16-12-4902459" TargetMode="External"/><Relationship Id="rId23" Type="http://schemas.openxmlformats.org/officeDocument/2006/relationships/hyperlink" Target="http://www.contratos.gov.co/consultas/detalleProceso.do?numConstancia=16-12-5023784" TargetMode="External"/><Relationship Id="rId28" Type="http://schemas.openxmlformats.org/officeDocument/2006/relationships/hyperlink" Target="http://www.contratos.gov.co/consultas/detalleProceso.do?numConstancia=16-12-5056208" TargetMode="External"/><Relationship Id="rId36" Type="http://schemas.openxmlformats.org/officeDocument/2006/relationships/hyperlink" Target="http://www.contratos.gov.co/consultas/detalleProceso.do?numConstancia=16-13-5023611" TargetMode="External"/><Relationship Id="rId49" Type="http://schemas.openxmlformats.org/officeDocument/2006/relationships/vmlDrawing" Target="../drawings/vmlDrawing1.vml"/><Relationship Id="rId10" Type="http://schemas.openxmlformats.org/officeDocument/2006/relationships/hyperlink" Target="https://www.contratos.gov.co/consultas/detalleProceso.do?numConstancia=16-12-4956426" TargetMode="External"/><Relationship Id="rId19" Type="http://schemas.openxmlformats.org/officeDocument/2006/relationships/hyperlink" Target="https://www.contratos.gov.co/consultas/detalleProceso.do?numConstancia=16-4-4857664" TargetMode="External"/><Relationship Id="rId31" Type="http://schemas.openxmlformats.org/officeDocument/2006/relationships/hyperlink" Target="http://www.contratos.gov.co/consultas/detalleProceso.do?numConstancia=16-12-5059706" TargetMode="External"/><Relationship Id="rId44" Type="http://schemas.openxmlformats.org/officeDocument/2006/relationships/hyperlink" Target="http://www.contratos.gov.co/consultas/detalleProceso.do?numConstancia=16-9-414421" TargetMode="External"/><Relationship Id="rId4" Type="http://schemas.openxmlformats.org/officeDocument/2006/relationships/hyperlink" Target="http://www.contratos.gov.co/consultas/detalleProceso.do?numConstancia=16-9-412763" TargetMode="External"/><Relationship Id="rId9" Type="http://schemas.openxmlformats.org/officeDocument/2006/relationships/hyperlink" Target="https://www.contratos.gov.co/consultas/detalleProceso.do?numConstancia=16-9-412647" TargetMode="External"/><Relationship Id="rId14" Type="http://schemas.openxmlformats.org/officeDocument/2006/relationships/hyperlink" Target="https://www.contratos.gov.co/consultas/detalleProceso.do?numConstancia=16-12-4894573" TargetMode="External"/><Relationship Id="rId22" Type="http://schemas.openxmlformats.org/officeDocument/2006/relationships/hyperlink" Target="https://www.secop.gov.co/CO1BusinessLine/Tendering/BuyerWorkArea/Index?DocUniqueIdentifier=CO1.BDOS.50804" TargetMode="External"/><Relationship Id="rId27" Type="http://schemas.openxmlformats.org/officeDocument/2006/relationships/hyperlink" Target="http://www.contratos.gov.co/consultas/detalleProceso.do?numConstancia=16-12-5056418" TargetMode="External"/><Relationship Id="rId30" Type="http://schemas.openxmlformats.org/officeDocument/2006/relationships/hyperlink" Target="http://www.contratos.gov.co/consultas/detalleProceso.do?numConstancia=16-12-5056474" TargetMode="External"/><Relationship Id="rId35" Type="http://schemas.openxmlformats.org/officeDocument/2006/relationships/hyperlink" Target="http://www.contratos.gov.co/consultas/detalleProceso.do?numConstancia=16-13-5024356" TargetMode="External"/><Relationship Id="rId43" Type="http://schemas.openxmlformats.org/officeDocument/2006/relationships/hyperlink" Target="http://www.contratos.gov.co/consultas/detalleProceso.do?numConstancia=16-13-4982500" TargetMode="External"/><Relationship Id="rId48" Type="http://schemas.openxmlformats.org/officeDocument/2006/relationships/drawing" Target="../drawings/drawing1.xml"/><Relationship Id="rId8" Type="http://schemas.openxmlformats.org/officeDocument/2006/relationships/hyperlink" Target="https://www.contratos.gov.co/consultas/detalleProceso.do?numConstancia=16-12-4771628"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www.colombiacompra.gov.co/tienda-virtual-del-estado-colombiano/orden-de-compra/7883" TargetMode="External"/><Relationship Id="rId13" Type="http://schemas.openxmlformats.org/officeDocument/2006/relationships/hyperlink" Target="http://www.colombiacompra.gov.co/tienda-virtual-del-estado-colombiano/orden-de-compra/7278" TargetMode="External"/><Relationship Id="rId18" Type="http://schemas.openxmlformats.org/officeDocument/2006/relationships/hyperlink" Target="http://www.colombiacompra.gov.co/tienda-virtual-del-estado-colombiano/orden-de-compra/7264" TargetMode="External"/><Relationship Id="rId26" Type="http://schemas.openxmlformats.org/officeDocument/2006/relationships/drawing" Target="../drawings/drawing2.xml"/><Relationship Id="rId3" Type="http://schemas.openxmlformats.org/officeDocument/2006/relationships/hyperlink" Target="http://www.colombiacompra.gov.co/tienda-virtual-del-estado-colombiano/ordenes-de-compra?number_order=&amp;state=&amp;entity=migracion&amp;sort=asc&amp;order=Fecha%20de%20la%20orden" TargetMode="External"/><Relationship Id="rId21" Type="http://schemas.openxmlformats.org/officeDocument/2006/relationships/hyperlink" Target="http://www.colombiacompra.gov.co/tienda-virtual-del-estado-colombiano/orden-de-compra/6824" TargetMode="External"/><Relationship Id="rId7" Type="http://schemas.openxmlformats.org/officeDocument/2006/relationships/hyperlink" Target="http://www.colombiacompra.gov.co/tienda-virtual-del-estado-colombiano/orden-de-compra/8004" TargetMode="External"/><Relationship Id="rId12" Type="http://schemas.openxmlformats.org/officeDocument/2006/relationships/hyperlink" Target="http://www.colombiacompra.gov.co/tienda-virtual-del-estado-colombiano/orden-de-compra/7602" TargetMode="External"/><Relationship Id="rId17" Type="http://schemas.openxmlformats.org/officeDocument/2006/relationships/hyperlink" Target="http://www.colombiacompra.gov.co/tienda-virtual-del-estado-colombiano/orden-de-compra/7265" TargetMode="External"/><Relationship Id="rId25" Type="http://schemas.openxmlformats.org/officeDocument/2006/relationships/hyperlink" Target="http://www.colombiacompra.gov.co/tienda-virtual-del-estado-colombiano/orden-de-compra/6460" TargetMode="External"/><Relationship Id="rId2" Type="http://schemas.openxmlformats.org/officeDocument/2006/relationships/hyperlink" Target="http://www.colombiacompra.gov.co/tienda-virtual-del-estado-colombiano/ordenes-de-compra?number_order=&amp;state=&amp;entity=migracion&amp;sort=asc&amp;order=Entidad%20Estatal" TargetMode="External"/><Relationship Id="rId16" Type="http://schemas.openxmlformats.org/officeDocument/2006/relationships/hyperlink" Target="http://www.colombiacompra.gov.co/tienda-virtual-del-estado-colombiano/orden-de-compra/7266" TargetMode="External"/><Relationship Id="rId20" Type="http://schemas.openxmlformats.org/officeDocument/2006/relationships/hyperlink" Target="http://www.colombiacompra.gov.co/tienda-virtual-del-estado-colombiano/orden-de-compra/6905" TargetMode="External"/><Relationship Id="rId1" Type="http://schemas.openxmlformats.org/officeDocument/2006/relationships/hyperlink" Target="http://www.colombiacompra.gov.co/tienda-virtual-del-estado-colombiano/ordenes-de-compra?number_order=&amp;state=&amp;entity=migracion&amp;sort=desc&amp;order=Orden%20de%20Compra" TargetMode="External"/><Relationship Id="rId6" Type="http://schemas.openxmlformats.org/officeDocument/2006/relationships/hyperlink" Target="http://www.colombiacompra.gov.co/tienda-virtual-del-estado-colombiano/ordenes-de-compra?number_order=&amp;state=&amp;entity=migracion&amp;sort=asc&amp;order=Total" TargetMode="External"/><Relationship Id="rId11" Type="http://schemas.openxmlformats.org/officeDocument/2006/relationships/hyperlink" Target="http://www.colombiacompra.gov.co/tienda-virtual-del-estado-colombiano/orden-de-compra/7643" TargetMode="External"/><Relationship Id="rId24" Type="http://schemas.openxmlformats.org/officeDocument/2006/relationships/hyperlink" Target="http://www.colombiacompra.gov.co/tienda-virtual-del-estado-colombiano/orden-de-compra/6571" TargetMode="External"/><Relationship Id="rId5" Type="http://schemas.openxmlformats.org/officeDocument/2006/relationships/hyperlink" Target="http://www.colombiacompra.gov.co/tienda-virtual-del-estado-colombiano/ordenes-de-compra?number_order=&amp;state=&amp;entity=migracion&amp;sort=asc&amp;order=Instrumento" TargetMode="External"/><Relationship Id="rId15" Type="http://schemas.openxmlformats.org/officeDocument/2006/relationships/hyperlink" Target="http://www.colombiacompra.gov.co/tienda-virtual-del-estado-colombiano/orden-de-compra/7267" TargetMode="External"/><Relationship Id="rId23" Type="http://schemas.openxmlformats.org/officeDocument/2006/relationships/hyperlink" Target="http://www.colombiacompra.gov.co/tienda-virtual-del-estado-colombiano/orden-de-compra/6659" TargetMode="External"/><Relationship Id="rId10" Type="http://schemas.openxmlformats.org/officeDocument/2006/relationships/hyperlink" Target="http://www.colombiacompra.gov.co/tienda-virtual-del-estado-colombiano/orden-de-compra/7781" TargetMode="External"/><Relationship Id="rId19" Type="http://schemas.openxmlformats.org/officeDocument/2006/relationships/hyperlink" Target="http://www.colombiacompra.gov.co/tienda-virtual-del-estado-colombiano/orden-de-compra/7263" TargetMode="External"/><Relationship Id="rId4" Type="http://schemas.openxmlformats.org/officeDocument/2006/relationships/hyperlink" Target="http://www.colombiacompra.gov.co/tienda-virtual-del-estado-colombiano/ordenes-de-compra?number_order=&amp;state=&amp;entity=migracion&amp;sort=asc&amp;order=Estado" TargetMode="External"/><Relationship Id="rId9" Type="http://schemas.openxmlformats.org/officeDocument/2006/relationships/hyperlink" Target="http://www.colombiacompra.gov.co/tienda-virtual-del-estado-colombiano/orden-de-compra/7854" TargetMode="External"/><Relationship Id="rId14" Type="http://schemas.openxmlformats.org/officeDocument/2006/relationships/hyperlink" Target="http://www.colombiacompra.gov.co/tienda-virtual-del-estado-colombiano/orden-de-compra/7268" TargetMode="External"/><Relationship Id="rId22" Type="http://schemas.openxmlformats.org/officeDocument/2006/relationships/hyperlink" Target="http://www.colombiacompra.gov.co/tienda-virtual-del-estado-colombiano/orden-de-compra/678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C309"/>
  <sheetViews>
    <sheetView tabSelected="1" zoomScaleNormal="100" zoomScaleSheetLayoutView="85" workbookViewId="0">
      <pane xSplit="1" ySplit="1" topLeftCell="D2" activePane="bottomRight" state="frozen"/>
      <selection activeCell="K887" sqref="K887"/>
      <selection pane="topRight" activeCell="K887" sqref="K887"/>
      <selection pane="bottomLeft" activeCell="K887" sqref="K887"/>
      <selection pane="bottomRight" activeCell="J1" sqref="J1"/>
    </sheetView>
  </sheetViews>
  <sheetFormatPr baseColWidth="10" defaultColWidth="14.42578125" defaultRowHeight="12.75" x14ac:dyDescent="0.25"/>
  <cols>
    <col min="1" max="1" width="2.140625" style="97" customWidth="1"/>
    <col min="2" max="2" width="13.28515625" style="140" customWidth="1"/>
    <col min="3" max="3" width="16" style="224" customWidth="1"/>
    <col min="4" max="4" width="10.85546875" style="141" customWidth="1"/>
    <col min="5" max="5" width="13.7109375" style="142" customWidth="1"/>
    <col min="6" max="6" width="13.42578125" style="143" customWidth="1"/>
    <col min="7" max="7" width="17.7109375" style="143" customWidth="1"/>
    <col min="8" max="8" width="15" style="143" customWidth="1"/>
    <col min="9" max="9" width="16.42578125" style="143" hidden="1" customWidth="1"/>
    <col min="10" max="10" width="49.42578125" style="144" customWidth="1"/>
    <col min="11" max="11" width="14.28515625" style="159" hidden="1" customWidth="1"/>
    <col min="12" max="12" width="9.85546875" style="146" hidden="1" customWidth="1"/>
    <col min="13" max="13" width="20.140625" style="229" hidden="1" customWidth="1"/>
    <col min="14" max="14" width="13.85546875" style="147" hidden="1" customWidth="1"/>
    <col min="15" max="15" width="8.42578125" style="15" hidden="1" customWidth="1"/>
    <col min="16" max="16" width="12.140625" style="19" hidden="1" customWidth="1"/>
    <col min="17" max="18" width="14.28515625" style="140" hidden="1" customWidth="1"/>
    <col min="19" max="19" width="9" style="148" hidden="1" customWidth="1"/>
    <col min="20" max="20" width="11.85546875" style="149" hidden="1" customWidth="1"/>
    <col min="21" max="21" width="13.5703125" style="148" hidden="1" customWidth="1"/>
    <col min="22" max="22" width="12.85546875" style="99" customWidth="1"/>
    <col min="23" max="23" width="10.7109375" style="36" customWidth="1"/>
    <col min="24" max="24" width="11.7109375" style="152" customWidth="1"/>
    <col min="25" max="25" width="11.7109375" style="153" customWidth="1"/>
    <col min="26" max="26" width="18.7109375" style="143" customWidth="1"/>
    <col min="27" max="27" width="18.5703125" style="143" customWidth="1"/>
    <col min="28" max="28" width="15.85546875" style="154" customWidth="1"/>
    <col min="29" max="29" width="13.85546875" style="154" customWidth="1"/>
    <col min="30" max="30" width="20.7109375" style="155" customWidth="1"/>
    <col min="31" max="31" width="15.7109375" style="25" customWidth="1"/>
    <col min="32" max="32" width="12.7109375" style="156" customWidth="1"/>
    <col min="33" max="33" width="14.28515625" style="157" customWidth="1"/>
    <col min="34" max="34" width="11.42578125" style="158" customWidth="1"/>
    <col min="35" max="35" width="9.85546875" style="158" hidden="1" customWidth="1"/>
    <col min="36" max="36" width="17.140625" style="157" hidden="1" customWidth="1"/>
    <col min="37" max="37" width="16.5703125" style="199" hidden="1" customWidth="1"/>
    <col min="38" max="38" width="15.85546875" style="167" customWidth="1"/>
    <col min="39" max="39" width="15.5703125" style="136" customWidth="1"/>
    <col min="40" max="40" width="13.42578125" style="136" customWidth="1"/>
    <col min="41" max="41" width="14.7109375" style="136" customWidth="1"/>
    <col min="42" max="42" width="14" style="168" hidden="1" customWidth="1"/>
    <col min="43" max="43" width="11.7109375" style="169" hidden="1" customWidth="1"/>
    <col min="44" max="45" width="14.140625" style="170" hidden="1" customWidth="1"/>
    <col min="46" max="46" width="15.140625" style="171" hidden="1" customWidth="1"/>
    <col min="47" max="47" width="12.85546875" style="172" customWidth="1"/>
    <col min="48" max="48" width="13.5703125" style="172" customWidth="1"/>
    <col min="49" max="49" width="13.85546875" style="173" customWidth="1"/>
    <col min="50" max="50" width="13.5703125" style="173" customWidth="1"/>
    <col min="51" max="51" width="21.7109375" style="143" customWidth="1"/>
    <col min="52" max="52" width="18.42578125" style="174" hidden="1" customWidth="1"/>
    <col min="53" max="53" width="55.140625" style="149" hidden="1" customWidth="1"/>
    <col min="54" max="55" width="10.85546875" style="152" hidden="1" customWidth="1"/>
    <col min="56" max="56" width="14" style="153" hidden="1" customWidth="1"/>
    <col min="57" max="57" width="14" style="163" hidden="1" customWidth="1"/>
    <col min="58" max="58" width="14" style="152" hidden="1" customWidth="1"/>
    <col min="59" max="59" width="15.5703125" style="153" hidden="1" customWidth="1"/>
    <col min="60" max="60" width="12.5703125" style="141" hidden="1" customWidth="1"/>
    <col min="61" max="61" width="12.5703125" style="152" hidden="1" customWidth="1"/>
    <col min="62" max="63" width="12.5703125" style="153" hidden="1" customWidth="1"/>
    <col min="64" max="64" width="12.5703125" style="152" hidden="1" customWidth="1"/>
    <col min="65" max="65" width="12.5703125" style="153" hidden="1" customWidth="1"/>
    <col min="66" max="67" width="11.7109375" style="141" hidden="1" customWidth="1"/>
    <col min="68" max="68" width="12.85546875" style="153" hidden="1" customWidth="1"/>
    <col min="69" max="69" width="12.5703125" style="153" hidden="1" customWidth="1"/>
    <col min="70" max="70" width="12.5703125" style="152" hidden="1" customWidth="1"/>
    <col min="71" max="71" width="12.5703125" style="153" hidden="1" customWidth="1"/>
    <col min="72" max="73" width="22.42578125" style="175" hidden="1" customWidth="1"/>
    <col min="74" max="74" width="15.140625" style="175" hidden="1" customWidth="1"/>
    <col min="75" max="75" width="11.7109375" style="161" hidden="1" customWidth="1"/>
    <col min="76" max="76" width="11.5703125" style="161" hidden="1" customWidth="1"/>
    <col min="77" max="77" width="11.5703125" style="156" hidden="1" customWidth="1"/>
    <col min="78" max="78" width="11.5703125" style="161" hidden="1" customWidth="1"/>
    <col min="79" max="79" width="11.5703125" style="153" hidden="1" customWidth="1"/>
    <col min="80" max="81" width="11.5703125" style="161" hidden="1" customWidth="1"/>
    <col min="82" max="82" width="11.5703125" style="156" hidden="1" customWidth="1"/>
    <col min="83" max="83" width="11.5703125" style="161" hidden="1" customWidth="1"/>
    <col min="84" max="84" width="11.5703125" style="153" hidden="1" customWidth="1"/>
    <col min="85" max="86" width="11.7109375" style="161" hidden="1" customWidth="1"/>
    <col min="87" max="87" width="11.5703125" style="156" hidden="1" customWidth="1"/>
    <col min="88" max="88" width="11.5703125" style="161" hidden="1" customWidth="1"/>
    <col min="89" max="89" width="11.5703125" style="153" hidden="1" customWidth="1"/>
    <col min="90" max="90" width="11.7109375" style="162" hidden="1" customWidth="1"/>
    <col min="91" max="91" width="13.42578125" style="152" hidden="1" customWidth="1"/>
    <col min="92" max="92" width="11.7109375" style="163" hidden="1" customWidth="1"/>
    <col min="93" max="93" width="22.42578125" style="153" hidden="1" customWidth="1"/>
    <col min="94" max="94" width="21.42578125" style="162" hidden="1" customWidth="1"/>
    <col min="95" max="95" width="19.28515625" style="164" hidden="1" customWidth="1"/>
    <col min="96" max="96" width="16.7109375" style="165" hidden="1" customWidth="1"/>
    <col min="97" max="98" width="11.7109375" style="165" hidden="1" customWidth="1"/>
    <col min="99" max="99" width="13.7109375" style="137" hidden="1" customWidth="1"/>
    <col min="100" max="100" width="1.28515625" style="137" hidden="1" customWidth="1"/>
    <col min="101" max="101" width="15.7109375" style="137" hidden="1" customWidth="1"/>
    <col min="102" max="102" width="13.5703125" style="137" hidden="1" customWidth="1"/>
    <col min="103" max="103" width="11.42578125" style="137" hidden="1" customWidth="1"/>
    <col min="104" max="104" width="12" style="136" hidden="1" customWidth="1"/>
    <col min="105" max="105" width="14.5703125" style="166" hidden="1" customWidth="1"/>
    <col min="106" max="106" width="14.5703125" style="137" hidden="1" customWidth="1"/>
    <col min="107" max="107" width="16.42578125" style="136" hidden="1" customWidth="1"/>
    <col min="108" max="108" width="14.42578125" style="137" hidden="1" customWidth="1"/>
    <col min="109" max="112" width="14.42578125" style="97" hidden="1" customWidth="1"/>
    <col min="113" max="132" width="0" style="97" hidden="1" customWidth="1"/>
    <col min="133" max="133" width="16.42578125" style="97" hidden="1" customWidth="1"/>
    <col min="134" max="322" width="0" style="97" hidden="1" customWidth="1"/>
    <col min="323" max="16384" width="14.42578125" style="97"/>
  </cols>
  <sheetData>
    <row r="1" spans="1:108" s="70" customFormat="1" ht="47.25" customHeight="1" x14ac:dyDescent="0.25">
      <c r="A1" s="27"/>
      <c r="B1" s="28" t="s">
        <v>13</v>
      </c>
      <c r="C1" s="29" t="s">
        <v>59</v>
      </c>
      <c r="D1" s="30" t="s">
        <v>0</v>
      </c>
      <c r="E1" s="29" t="s">
        <v>40</v>
      </c>
      <c r="F1" s="31" t="s">
        <v>1</v>
      </c>
      <c r="G1" s="31" t="s">
        <v>93</v>
      </c>
      <c r="H1" s="28" t="s">
        <v>197</v>
      </c>
      <c r="I1" s="28" t="s">
        <v>117</v>
      </c>
      <c r="J1" s="29" t="s">
        <v>6</v>
      </c>
      <c r="K1" s="32" t="s">
        <v>58</v>
      </c>
      <c r="L1" s="13" t="s">
        <v>66</v>
      </c>
      <c r="M1" s="176" t="s">
        <v>53</v>
      </c>
      <c r="N1" s="33" t="s">
        <v>78</v>
      </c>
      <c r="O1" s="13" t="s">
        <v>41</v>
      </c>
      <c r="P1" s="16" t="s">
        <v>42</v>
      </c>
      <c r="Q1" s="28" t="s">
        <v>64</v>
      </c>
      <c r="R1" s="28" t="s">
        <v>3</v>
      </c>
      <c r="S1" s="34" t="s">
        <v>67</v>
      </c>
      <c r="T1" s="29" t="s">
        <v>48</v>
      </c>
      <c r="U1" s="34" t="s">
        <v>12</v>
      </c>
      <c r="V1" s="35" t="s">
        <v>2</v>
      </c>
      <c r="W1" s="36" t="s">
        <v>82</v>
      </c>
      <c r="X1" s="37" t="s">
        <v>44</v>
      </c>
      <c r="Y1" s="38" t="s">
        <v>43</v>
      </c>
      <c r="Z1" s="28" t="s">
        <v>4</v>
      </c>
      <c r="AA1" s="28" t="s">
        <v>4</v>
      </c>
      <c r="AB1" s="29" t="s">
        <v>23</v>
      </c>
      <c r="AC1" s="29" t="s">
        <v>24</v>
      </c>
      <c r="AD1" s="39" t="s">
        <v>5</v>
      </c>
      <c r="AE1" s="22" t="s">
        <v>54</v>
      </c>
      <c r="AF1" s="29" t="s">
        <v>21</v>
      </c>
      <c r="AG1" s="40" t="s">
        <v>49</v>
      </c>
      <c r="AH1" s="13" t="s">
        <v>50</v>
      </c>
      <c r="AI1" s="13" t="s">
        <v>74</v>
      </c>
      <c r="AJ1" s="40" t="s">
        <v>75</v>
      </c>
      <c r="AK1" s="176" t="s">
        <v>76</v>
      </c>
      <c r="AL1" s="38" t="s">
        <v>348</v>
      </c>
      <c r="AM1" s="38" t="s">
        <v>118</v>
      </c>
      <c r="AN1" s="38" t="s">
        <v>33</v>
      </c>
      <c r="AO1" s="29" t="s">
        <v>34</v>
      </c>
      <c r="AP1" s="13" t="s">
        <v>10</v>
      </c>
      <c r="AQ1" s="41" t="s">
        <v>11</v>
      </c>
      <c r="AR1" s="41" t="s">
        <v>8</v>
      </c>
      <c r="AS1" s="41" t="s">
        <v>32</v>
      </c>
      <c r="AT1" s="37" t="s">
        <v>7</v>
      </c>
      <c r="AU1" s="29" t="s">
        <v>18</v>
      </c>
      <c r="AV1" s="29" t="s">
        <v>14</v>
      </c>
      <c r="AW1" s="37" t="s">
        <v>16</v>
      </c>
      <c r="AX1" s="37" t="s">
        <v>68</v>
      </c>
      <c r="AY1" s="176" t="s">
        <v>35</v>
      </c>
      <c r="AZ1" s="42" t="s">
        <v>36</v>
      </c>
      <c r="BA1" s="13" t="s">
        <v>77</v>
      </c>
      <c r="BB1" s="43" t="s">
        <v>51</v>
      </c>
      <c r="BC1" s="43" t="s">
        <v>45</v>
      </c>
      <c r="BD1" s="44" t="s">
        <v>9</v>
      </c>
      <c r="BE1" s="45" t="s">
        <v>48</v>
      </c>
      <c r="BF1" s="43" t="s">
        <v>44</v>
      </c>
      <c r="BG1" s="44" t="s">
        <v>43</v>
      </c>
      <c r="BH1" s="46" t="s">
        <v>51</v>
      </c>
      <c r="BI1" s="43" t="s">
        <v>45</v>
      </c>
      <c r="BJ1" s="47" t="s">
        <v>9</v>
      </c>
      <c r="BK1" s="48" t="s">
        <v>48</v>
      </c>
      <c r="BL1" s="49" t="s">
        <v>44</v>
      </c>
      <c r="BM1" s="50" t="s">
        <v>43</v>
      </c>
      <c r="BN1" s="46" t="s">
        <v>51</v>
      </c>
      <c r="BO1" s="46" t="s">
        <v>45</v>
      </c>
      <c r="BP1" s="47" t="s">
        <v>9</v>
      </c>
      <c r="BQ1" s="48" t="s">
        <v>48</v>
      </c>
      <c r="BR1" s="49" t="s">
        <v>44</v>
      </c>
      <c r="BS1" s="50" t="s">
        <v>43</v>
      </c>
      <c r="BT1" s="51" t="s">
        <v>38</v>
      </c>
      <c r="BU1" s="52" t="s">
        <v>39</v>
      </c>
      <c r="BV1" s="53" t="s">
        <v>29</v>
      </c>
      <c r="BW1" s="43" t="s">
        <v>52</v>
      </c>
      <c r="BX1" s="43" t="s">
        <v>30</v>
      </c>
      <c r="BY1" s="45" t="s">
        <v>48</v>
      </c>
      <c r="BZ1" s="43" t="s">
        <v>44</v>
      </c>
      <c r="CA1" s="44" t="s">
        <v>43</v>
      </c>
      <c r="CB1" s="43" t="s">
        <v>52</v>
      </c>
      <c r="CC1" s="54" t="s">
        <v>30</v>
      </c>
      <c r="CD1" s="54" t="s">
        <v>48</v>
      </c>
      <c r="CE1" s="55" t="s">
        <v>44</v>
      </c>
      <c r="CF1" s="56" t="s">
        <v>43</v>
      </c>
      <c r="CG1" s="43" t="s">
        <v>52</v>
      </c>
      <c r="CH1" s="57" t="s">
        <v>30</v>
      </c>
      <c r="CI1" s="57" t="s">
        <v>48</v>
      </c>
      <c r="CJ1" s="58" t="s">
        <v>44</v>
      </c>
      <c r="CK1" s="59" t="s">
        <v>43</v>
      </c>
      <c r="CL1" s="60" t="s">
        <v>31</v>
      </c>
      <c r="CM1" s="61" t="s">
        <v>14</v>
      </c>
      <c r="CN1" s="60"/>
      <c r="CO1" s="47" t="s">
        <v>56</v>
      </c>
      <c r="CP1" s="62" t="s">
        <v>55</v>
      </c>
      <c r="CQ1" s="271" t="s">
        <v>28</v>
      </c>
      <c r="CR1" s="271"/>
      <c r="CS1" s="63" t="s">
        <v>22</v>
      </c>
      <c r="CT1" s="64"/>
      <c r="CU1" s="65" t="s">
        <v>3</v>
      </c>
      <c r="CV1" s="66"/>
      <c r="CW1" s="65" t="s">
        <v>46</v>
      </c>
      <c r="CX1" s="65" t="s">
        <v>47</v>
      </c>
      <c r="CY1" s="65" t="s">
        <v>69</v>
      </c>
      <c r="CZ1" s="67" t="s">
        <v>70</v>
      </c>
      <c r="DA1" s="68" t="s">
        <v>72</v>
      </c>
      <c r="DB1" s="69">
        <v>42277</v>
      </c>
      <c r="DC1" s="67" t="s">
        <v>71</v>
      </c>
      <c r="DD1" s="65" t="s">
        <v>73</v>
      </c>
    </row>
    <row r="2" spans="1:108" ht="51" x14ac:dyDescent="0.25">
      <c r="A2" s="87"/>
      <c r="B2" s="12" t="s">
        <v>115</v>
      </c>
      <c r="C2" s="220" t="s">
        <v>218</v>
      </c>
      <c r="D2" s="88">
        <v>52</v>
      </c>
      <c r="E2" s="36" t="s">
        <v>235</v>
      </c>
      <c r="F2" s="12" t="s">
        <v>90</v>
      </c>
      <c r="G2" s="12" t="s">
        <v>255</v>
      </c>
      <c r="H2" s="5" t="s">
        <v>128</v>
      </c>
      <c r="I2" s="5" t="s">
        <v>60</v>
      </c>
      <c r="J2" s="89" t="s">
        <v>236</v>
      </c>
      <c r="K2" s="90">
        <v>113</v>
      </c>
      <c r="L2" s="91">
        <v>821119</v>
      </c>
      <c r="M2" s="89" t="s">
        <v>237</v>
      </c>
      <c r="N2" s="26">
        <v>299000</v>
      </c>
      <c r="O2" s="14" t="s">
        <v>238</v>
      </c>
      <c r="P2" s="18" t="s">
        <v>141</v>
      </c>
      <c r="Q2" s="86" t="s">
        <v>239</v>
      </c>
      <c r="R2" s="86"/>
      <c r="S2" s="94"/>
      <c r="T2" s="95"/>
      <c r="U2" s="94"/>
      <c r="V2" s="227" t="s">
        <v>228</v>
      </c>
      <c r="W2" s="96">
        <v>42471</v>
      </c>
      <c r="X2" s="96">
        <v>42472</v>
      </c>
      <c r="Y2" s="81"/>
      <c r="Z2" s="5" t="s">
        <v>154</v>
      </c>
      <c r="AA2" s="5" t="s">
        <v>368</v>
      </c>
      <c r="AB2" s="75" t="s">
        <v>85</v>
      </c>
      <c r="AC2" s="75" t="s">
        <v>85</v>
      </c>
      <c r="AD2" s="12" t="s">
        <v>367</v>
      </c>
      <c r="AE2" s="196">
        <v>900850150</v>
      </c>
      <c r="AF2" s="82" t="s">
        <v>174</v>
      </c>
      <c r="AG2" s="7">
        <v>79716</v>
      </c>
      <c r="AH2" s="93">
        <v>42471</v>
      </c>
      <c r="AI2" s="93"/>
      <c r="AJ2" s="7"/>
      <c r="AK2" s="186"/>
      <c r="AL2" s="111"/>
      <c r="AM2" s="92"/>
      <c r="AN2" s="92"/>
      <c r="AO2" s="92"/>
      <c r="AP2" s="10"/>
      <c r="AQ2" s="112"/>
      <c r="AR2" s="113"/>
      <c r="AS2" s="113"/>
      <c r="AT2" s="77"/>
      <c r="AU2" s="36"/>
      <c r="AV2" s="36"/>
      <c r="AW2" s="114"/>
      <c r="AX2" s="114"/>
      <c r="AY2" s="12"/>
      <c r="AZ2" s="116"/>
      <c r="BA2" s="95"/>
      <c r="BB2" s="96"/>
      <c r="BC2" s="96"/>
      <c r="BD2" s="81"/>
      <c r="BE2" s="102"/>
      <c r="BF2" s="96"/>
      <c r="BG2" s="81"/>
      <c r="BH2" s="117"/>
      <c r="BI2" s="96"/>
      <c r="BJ2" s="81"/>
      <c r="BK2" s="81"/>
      <c r="BL2" s="96"/>
      <c r="BM2" s="81"/>
      <c r="BN2" s="117"/>
      <c r="BO2" s="117"/>
      <c r="BP2" s="81"/>
      <c r="BQ2" s="81"/>
      <c r="BR2" s="96"/>
      <c r="BS2" s="81"/>
      <c r="BT2" s="118"/>
      <c r="BU2" s="118"/>
      <c r="BV2" s="118"/>
      <c r="BW2" s="119"/>
      <c r="BX2" s="119"/>
      <c r="BY2" s="82"/>
      <c r="BZ2" s="119"/>
      <c r="CA2" s="81"/>
      <c r="CB2" s="119"/>
      <c r="CC2" s="119"/>
      <c r="CD2" s="82"/>
      <c r="CE2" s="119"/>
      <c r="CF2" s="81"/>
      <c r="CG2" s="119"/>
      <c r="CH2" s="119"/>
      <c r="CI2" s="82"/>
      <c r="CJ2" s="119"/>
      <c r="CK2" s="81"/>
      <c r="CL2" s="121"/>
      <c r="CM2" s="96"/>
      <c r="CN2" s="102"/>
      <c r="CO2" s="81"/>
      <c r="CP2" s="121"/>
      <c r="CQ2" s="122"/>
      <c r="CR2" s="123"/>
      <c r="CS2" s="123"/>
      <c r="CT2" s="123"/>
      <c r="CU2" s="87"/>
      <c r="CV2" s="87"/>
      <c r="CW2" s="87"/>
      <c r="CX2" s="87"/>
      <c r="CY2" s="87"/>
      <c r="CZ2" s="92"/>
      <c r="DA2" s="124"/>
      <c r="DB2" s="270"/>
      <c r="DC2" s="92"/>
      <c r="DD2" s="125"/>
    </row>
    <row r="3" spans="1:108" s="84" customFormat="1" ht="78.75" customHeight="1" x14ac:dyDescent="0.25">
      <c r="B3" s="11" t="s">
        <v>116</v>
      </c>
      <c r="C3" s="219" t="s">
        <v>219</v>
      </c>
      <c r="D3" s="73" t="s">
        <v>220</v>
      </c>
      <c r="E3" s="36">
        <v>42437</v>
      </c>
      <c r="F3" s="74" t="s">
        <v>90</v>
      </c>
      <c r="G3" s="74" t="s">
        <v>94</v>
      </c>
      <c r="H3" s="10" t="s">
        <v>79</v>
      </c>
      <c r="I3" s="10" t="s">
        <v>134</v>
      </c>
      <c r="J3" s="12" t="s">
        <v>221</v>
      </c>
      <c r="K3" s="20">
        <v>44</v>
      </c>
      <c r="L3" s="76">
        <v>861005</v>
      </c>
      <c r="M3" s="12" t="s">
        <v>222</v>
      </c>
      <c r="N3" s="177" t="s">
        <v>223</v>
      </c>
      <c r="O3" s="8">
        <v>21816</v>
      </c>
      <c r="P3" s="17" t="s">
        <v>201</v>
      </c>
      <c r="Q3" s="178" t="s">
        <v>80</v>
      </c>
      <c r="R3" s="179" t="s">
        <v>148</v>
      </c>
      <c r="S3" s="79"/>
      <c r="T3" s="80"/>
      <c r="U3" s="79"/>
      <c r="V3" s="227" t="s">
        <v>353</v>
      </c>
      <c r="W3" s="36">
        <v>42479</v>
      </c>
      <c r="X3" s="36">
        <v>42482</v>
      </c>
      <c r="Y3" s="81"/>
      <c r="Z3" s="75" t="s">
        <v>175</v>
      </c>
      <c r="AA3" s="75" t="s">
        <v>84</v>
      </c>
      <c r="AB3" s="75" t="s">
        <v>85</v>
      </c>
      <c r="AC3" s="75" t="s">
        <v>163</v>
      </c>
      <c r="AD3" s="12" t="s">
        <v>339</v>
      </c>
      <c r="AE3" s="243">
        <v>860351894</v>
      </c>
      <c r="AF3" s="82" t="s">
        <v>149</v>
      </c>
      <c r="AG3" s="83">
        <v>85916</v>
      </c>
      <c r="AH3" s="36"/>
      <c r="AI3" s="180"/>
      <c r="AJ3" s="4"/>
      <c r="AK3" s="12"/>
      <c r="AL3" s="9"/>
      <c r="AM3" s="9">
        <v>147600000</v>
      </c>
      <c r="AN3" s="81"/>
      <c r="AO3" s="81">
        <f>AM3+AN3</f>
        <v>147600000</v>
      </c>
      <c r="AP3" s="126"/>
      <c r="AQ3" s="127"/>
      <c r="AR3" s="127"/>
      <c r="AS3" s="127"/>
      <c r="AT3" s="128"/>
      <c r="AU3" s="36"/>
      <c r="AV3" s="36">
        <v>42704</v>
      </c>
      <c r="AW3" s="9"/>
      <c r="AX3" s="9"/>
      <c r="AY3" s="244" t="s">
        <v>354</v>
      </c>
      <c r="AZ3" s="100"/>
      <c r="BA3" s="245"/>
      <c r="BB3" s="79"/>
      <c r="BC3" s="79"/>
      <c r="BD3" s="9"/>
      <c r="BE3" s="246"/>
      <c r="BF3" s="79"/>
      <c r="BG3" s="9"/>
      <c r="BH3" s="76"/>
      <c r="BI3" s="77"/>
      <c r="BJ3" s="9"/>
      <c r="BK3" s="9"/>
      <c r="BL3" s="79"/>
      <c r="BM3" s="9"/>
      <c r="BN3" s="131"/>
      <c r="BO3" s="131"/>
      <c r="BP3" s="81"/>
      <c r="BQ3" s="9"/>
      <c r="BR3" s="79"/>
      <c r="BS3" s="9"/>
      <c r="BT3" s="118"/>
      <c r="BU3" s="118"/>
      <c r="BV3" s="118"/>
      <c r="BW3" s="77"/>
      <c r="BX3" s="77"/>
      <c r="BY3" s="8"/>
      <c r="BZ3" s="77"/>
      <c r="CA3" s="9"/>
      <c r="CB3" s="9"/>
      <c r="CC3" s="77"/>
      <c r="CD3" s="77"/>
      <c r="CE3" s="77"/>
      <c r="CF3" s="9"/>
      <c r="CG3" s="119"/>
      <c r="CH3" s="119"/>
      <c r="CI3" s="77"/>
      <c r="CJ3" s="77"/>
      <c r="CK3" s="77"/>
      <c r="CL3" s="101"/>
      <c r="CM3" s="96"/>
      <c r="CN3" s="102"/>
      <c r="CO3" s="81"/>
      <c r="CP3" s="101"/>
      <c r="CQ3" s="101"/>
      <c r="CR3" s="81"/>
      <c r="CS3" s="103"/>
      <c r="CT3" s="103"/>
      <c r="CU3" s="104"/>
      <c r="CV3" s="104"/>
      <c r="CW3" s="133"/>
      <c r="CX3" s="104"/>
      <c r="CY3" s="134"/>
      <c r="CZ3" s="134"/>
      <c r="DA3" s="135"/>
      <c r="DB3" s="270"/>
      <c r="DC3" s="134"/>
      <c r="DD3" s="247"/>
    </row>
    <row r="4" spans="1:108" ht="114.75" x14ac:dyDescent="0.25">
      <c r="A4" s="87"/>
      <c r="B4" s="12" t="s">
        <v>115</v>
      </c>
      <c r="C4" s="220" t="s">
        <v>242</v>
      </c>
      <c r="D4" s="88">
        <v>57</v>
      </c>
      <c r="E4" s="36">
        <v>42438</v>
      </c>
      <c r="F4" s="12" t="s">
        <v>90</v>
      </c>
      <c r="G4" s="74" t="s">
        <v>94</v>
      </c>
      <c r="H4" s="5" t="s">
        <v>128</v>
      </c>
      <c r="I4" s="5" t="s">
        <v>240</v>
      </c>
      <c r="J4" s="89" t="s">
        <v>241</v>
      </c>
      <c r="K4" s="90">
        <v>170</v>
      </c>
      <c r="L4" s="91">
        <v>432121</v>
      </c>
      <c r="M4" s="89" t="s">
        <v>243</v>
      </c>
      <c r="N4" s="26">
        <v>10000000</v>
      </c>
      <c r="O4" s="14" t="s">
        <v>244</v>
      </c>
      <c r="P4" s="18" t="s">
        <v>120</v>
      </c>
      <c r="Q4" s="86" t="s">
        <v>80</v>
      </c>
      <c r="R4" s="86" t="s">
        <v>245</v>
      </c>
      <c r="S4" s="94"/>
      <c r="T4" s="95"/>
      <c r="U4" s="94"/>
      <c r="V4" s="227">
        <v>59</v>
      </c>
      <c r="W4" s="36">
        <v>42461</v>
      </c>
      <c r="X4" s="96">
        <v>42465</v>
      </c>
      <c r="Y4" s="81"/>
      <c r="Z4" s="12" t="s">
        <v>133</v>
      </c>
      <c r="AA4" s="12"/>
      <c r="AB4" s="10" t="s">
        <v>85</v>
      </c>
      <c r="AC4" s="10" t="s">
        <v>85</v>
      </c>
      <c r="AD4" s="12" t="s">
        <v>246</v>
      </c>
      <c r="AE4" s="187">
        <v>8300141960</v>
      </c>
      <c r="AF4" s="82" t="s">
        <v>107</v>
      </c>
      <c r="AG4" s="7">
        <v>76216</v>
      </c>
      <c r="AH4" s="93">
        <v>42461</v>
      </c>
      <c r="AI4" s="93" t="s">
        <v>105</v>
      </c>
      <c r="AJ4" s="7">
        <v>4622579354</v>
      </c>
      <c r="AK4" s="186" t="s">
        <v>150</v>
      </c>
      <c r="AL4" s="111"/>
      <c r="AM4" s="92">
        <v>10000000</v>
      </c>
      <c r="AN4" s="92"/>
      <c r="AO4" s="92">
        <v>10000000</v>
      </c>
      <c r="AP4" s="10" t="s">
        <v>213</v>
      </c>
      <c r="AQ4" s="112" t="s">
        <v>178</v>
      </c>
      <c r="AR4" s="113"/>
      <c r="AS4" s="113"/>
      <c r="AT4" s="77"/>
      <c r="AU4" s="36"/>
      <c r="AV4" s="36">
        <v>42735</v>
      </c>
      <c r="AW4" s="114"/>
      <c r="AX4" s="114"/>
      <c r="AY4" s="12" t="s">
        <v>26</v>
      </c>
      <c r="AZ4" s="116">
        <v>79379510</v>
      </c>
      <c r="BA4" s="188" t="s">
        <v>247</v>
      </c>
      <c r="BB4" s="96"/>
      <c r="BC4" s="96"/>
      <c r="BD4" s="81"/>
      <c r="BE4" s="102"/>
      <c r="BF4" s="96"/>
      <c r="BG4" s="81"/>
      <c r="BH4" s="117"/>
      <c r="BI4" s="96"/>
      <c r="BJ4" s="81"/>
      <c r="BK4" s="81"/>
      <c r="BL4" s="96"/>
      <c r="BM4" s="81"/>
      <c r="BN4" s="117"/>
      <c r="BO4" s="117"/>
      <c r="BP4" s="81"/>
      <c r="BQ4" s="81"/>
      <c r="BR4" s="96"/>
      <c r="BS4" s="81"/>
      <c r="BT4" s="118"/>
      <c r="BU4" s="118"/>
      <c r="BV4" s="118"/>
      <c r="BW4" s="119"/>
      <c r="BX4" s="119"/>
      <c r="BY4" s="82"/>
      <c r="BZ4" s="119"/>
      <c r="CA4" s="81"/>
      <c r="CB4" s="119"/>
      <c r="CC4" s="119"/>
      <c r="CD4" s="82"/>
      <c r="CE4" s="119"/>
      <c r="CF4" s="81"/>
      <c r="CG4" s="119"/>
      <c r="CH4" s="119"/>
      <c r="CI4" s="82"/>
      <c r="CJ4" s="119"/>
      <c r="CK4" s="81"/>
      <c r="CL4" s="121"/>
      <c r="CM4" s="96"/>
      <c r="CN4" s="102"/>
      <c r="CO4" s="81"/>
      <c r="CP4" s="121"/>
      <c r="CQ4" s="122"/>
      <c r="CR4" s="123"/>
      <c r="CS4" s="123"/>
      <c r="CT4" s="123"/>
      <c r="CU4" s="87"/>
      <c r="CV4" s="87"/>
      <c r="CW4" s="87"/>
      <c r="CX4" s="87"/>
      <c r="CY4" s="87"/>
      <c r="CZ4" s="92"/>
      <c r="DA4" s="124"/>
      <c r="DB4" s="272"/>
      <c r="DC4" s="92"/>
      <c r="DD4" s="125"/>
    </row>
    <row r="5" spans="1:108" ht="81" customHeight="1" x14ac:dyDescent="0.25">
      <c r="B5" s="12" t="s">
        <v>89</v>
      </c>
      <c r="C5" s="220" t="s">
        <v>256</v>
      </c>
      <c r="D5" s="88">
        <v>59</v>
      </c>
      <c r="E5" s="36">
        <v>42446</v>
      </c>
      <c r="F5" s="12" t="s">
        <v>90</v>
      </c>
      <c r="G5" s="12" t="s">
        <v>95</v>
      </c>
      <c r="H5" s="5" t="s">
        <v>128</v>
      </c>
      <c r="I5" s="5" t="s">
        <v>240</v>
      </c>
      <c r="J5" s="189" t="s">
        <v>257</v>
      </c>
      <c r="K5" s="90">
        <v>28</v>
      </c>
      <c r="L5" s="91">
        <v>461517</v>
      </c>
      <c r="M5" s="89" t="s">
        <v>258</v>
      </c>
      <c r="N5" s="26">
        <v>89922400</v>
      </c>
      <c r="O5" s="14" t="s">
        <v>259</v>
      </c>
      <c r="P5" s="18" t="s">
        <v>227</v>
      </c>
      <c r="Q5" s="86" t="s">
        <v>99</v>
      </c>
      <c r="R5" s="12" t="s">
        <v>260</v>
      </c>
      <c r="S5" s="94"/>
      <c r="T5" s="95"/>
      <c r="U5" s="94"/>
      <c r="V5" s="227">
        <v>63</v>
      </c>
      <c r="W5" s="36">
        <v>42472</v>
      </c>
      <c r="X5" s="36">
        <v>42473</v>
      </c>
      <c r="Y5" s="81">
        <f t="shared" ref="Y5" si="0">W5-X5</f>
        <v>-1</v>
      </c>
      <c r="Z5" s="10" t="s">
        <v>175</v>
      </c>
      <c r="AA5" s="10" t="s">
        <v>261</v>
      </c>
      <c r="AB5" s="10" t="s">
        <v>165</v>
      </c>
      <c r="AC5" s="10" t="s">
        <v>165</v>
      </c>
      <c r="AD5" s="10" t="s">
        <v>262</v>
      </c>
      <c r="AE5" s="98">
        <v>860000648</v>
      </c>
      <c r="AF5" s="82" t="s">
        <v>107</v>
      </c>
      <c r="AG5" s="20">
        <v>81016</v>
      </c>
      <c r="AH5" s="119">
        <v>42472</v>
      </c>
      <c r="AI5" s="119" t="s">
        <v>91</v>
      </c>
      <c r="AJ5" s="20">
        <v>20080287026</v>
      </c>
      <c r="AK5" s="77" t="s">
        <v>150</v>
      </c>
      <c r="AL5" s="81"/>
      <c r="AM5" s="81">
        <v>89922400</v>
      </c>
      <c r="AN5" s="81"/>
      <c r="AO5" s="81">
        <f t="shared" ref="AO5" si="1">+AM5+AN5</f>
        <v>89922400</v>
      </c>
      <c r="AP5" s="248" t="s">
        <v>263</v>
      </c>
      <c r="AQ5" s="112" t="s">
        <v>264</v>
      </c>
      <c r="AR5" s="36" t="s">
        <v>369</v>
      </c>
      <c r="AS5" s="36" t="s">
        <v>370</v>
      </c>
      <c r="AT5" s="36">
        <v>42473</v>
      </c>
      <c r="AU5" s="36">
        <v>42473</v>
      </c>
      <c r="AV5" s="36">
        <v>42735</v>
      </c>
      <c r="AW5" s="9">
        <f t="shared" ref="AW5" si="2">AV5-AU5</f>
        <v>262</v>
      </c>
      <c r="AX5" s="9"/>
      <c r="AY5" s="75" t="s">
        <v>265</v>
      </c>
      <c r="AZ5" s="100"/>
      <c r="BA5" s="11" t="s">
        <v>266</v>
      </c>
      <c r="BB5" s="79"/>
      <c r="BC5" s="79"/>
      <c r="BD5" s="9"/>
      <c r="BE5" s="246"/>
      <c r="BF5" s="79"/>
      <c r="BG5" s="9"/>
      <c r="BH5" s="76"/>
      <c r="BI5" s="77"/>
      <c r="BJ5" s="9"/>
      <c r="BK5" s="9"/>
      <c r="BL5" s="79"/>
      <c r="BM5" s="9"/>
      <c r="BN5" s="131"/>
      <c r="BO5" s="131"/>
      <c r="BP5" s="81"/>
      <c r="BQ5" s="9"/>
      <c r="BR5" s="79"/>
      <c r="BS5" s="9"/>
      <c r="BT5" s="118">
        <f t="shared" ref="BT5" si="3">+AN5</f>
        <v>0</v>
      </c>
      <c r="BU5" s="118">
        <f t="shared" ref="BU5" si="4">+BD5+BJ5+BP5+BT5</f>
        <v>0</v>
      </c>
      <c r="BV5" s="118">
        <f t="shared" ref="BV5" si="5">+AO5+BU5</f>
        <v>89922400</v>
      </c>
      <c r="BW5" s="77"/>
      <c r="BX5" s="77"/>
      <c r="BY5" s="8"/>
      <c r="BZ5" s="77"/>
      <c r="CA5" s="9"/>
      <c r="CB5" s="9"/>
      <c r="CC5" s="77"/>
      <c r="CD5" s="77"/>
      <c r="CE5" s="77"/>
      <c r="CF5" s="9"/>
      <c r="CG5" s="119"/>
      <c r="CH5" s="119"/>
      <c r="CI5" s="77"/>
      <c r="CJ5" s="77"/>
      <c r="CK5" s="77"/>
      <c r="CL5" s="101"/>
      <c r="CM5" s="96">
        <f t="shared" ref="CM5" si="6">+IF(BX5&gt;AV5,IF(CC5&gt;BX5,IF(CH5&gt;CC5,CH5,CC5),BX5),AV5)</f>
        <v>42735</v>
      </c>
      <c r="CN5" s="102"/>
      <c r="CO5" s="81"/>
      <c r="CP5" s="101"/>
      <c r="CQ5" s="101" t="e">
        <f>+SUMIFS(#REF!,#REF!,AG5)</f>
        <v>#REF!</v>
      </c>
      <c r="CR5" s="81" t="e">
        <f>+SUMIFS(#REF!,#REF!,BB5)+SUMIFS(#REF!,#REF!,BH5)+SUMIFS(#REF!,#REF!,BN5)</f>
        <v>#REF!</v>
      </c>
      <c r="CS5" s="103" t="e">
        <f t="shared" ref="CS5" si="7">+(CQ5+CR5)/BV5</f>
        <v>#REF!</v>
      </c>
      <c r="CT5" s="103"/>
      <c r="CU5" s="104" t="str">
        <f t="shared" ref="CU5" si="8">+R5</f>
        <v>ELABORACIÓN CONTRATO</v>
      </c>
      <c r="CV5" s="104"/>
      <c r="CW5" s="133">
        <f t="shared" ref="CW5" si="9">+AU5</f>
        <v>42473</v>
      </c>
      <c r="CX5" s="104">
        <f t="shared" ref="CX5" si="10">+CM5</f>
        <v>42735</v>
      </c>
      <c r="CY5" s="134">
        <f t="shared" ref="CY5" si="11">+CX5-CW5</f>
        <v>262</v>
      </c>
      <c r="CZ5" s="134">
        <f t="shared" ref="CZ5" si="12">+$DB$1-CW5</f>
        <v>-196</v>
      </c>
      <c r="DA5" s="135">
        <f t="shared" ref="DA5" si="13">+IF(CZ5&gt;=CY5,100,(CZ5/CY5)*100)</f>
        <v>-74.809160305343511</v>
      </c>
      <c r="DB5" s="272"/>
      <c r="DC5" s="134">
        <f t="shared" ref="DC5" si="14">+DA5</f>
        <v>-74.809160305343511</v>
      </c>
      <c r="DD5" s="247" t="e">
        <f t="shared" ref="DD5" si="15">+CS5</f>
        <v>#REF!</v>
      </c>
    </row>
    <row r="6" spans="1:108" s="84" customFormat="1" ht="78.75" customHeight="1" x14ac:dyDescent="0.25">
      <c r="B6" s="11" t="s">
        <v>116</v>
      </c>
      <c r="C6" s="219" t="s">
        <v>272</v>
      </c>
      <c r="D6" s="73" t="s">
        <v>224</v>
      </c>
      <c r="E6" s="36">
        <v>42447</v>
      </c>
      <c r="F6" s="74" t="s">
        <v>90</v>
      </c>
      <c r="G6" s="74" t="s">
        <v>95</v>
      </c>
      <c r="H6" s="10" t="s">
        <v>79</v>
      </c>
      <c r="I6" s="10" t="s">
        <v>173</v>
      </c>
      <c r="J6" s="12" t="s">
        <v>225</v>
      </c>
      <c r="K6" s="20">
        <v>25</v>
      </c>
      <c r="L6" s="76">
        <v>721033</v>
      </c>
      <c r="M6" s="12" t="s">
        <v>226</v>
      </c>
      <c r="N6" s="177">
        <v>87433666</v>
      </c>
      <c r="O6" s="8">
        <v>22816</v>
      </c>
      <c r="P6" s="17" t="s">
        <v>227</v>
      </c>
      <c r="Q6" s="178" t="s">
        <v>290</v>
      </c>
      <c r="R6" s="179" t="s">
        <v>148</v>
      </c>
      <c r="S6" s="79"/>
      <c r="T6" s="80"/>
      <c r="U6" s="79"/>
      <c r="V6" s="227" t="s">
        <v>315</v>
      </c>
      <c r="W6" s="36">
        <v>42486</v>
      </c>
      <c r="X6" s="36">
        <v>42486</v>
      </c>
      <c r="Y6" s="81"/>
      <c r="Z6" s="75" t="s">
        <v>175</v>
      </c>
      <c r="AA6" s="75" t="s">
        <v>316</v>
      </c>
      <c r="AB6" s="75" t="s">
        <v>317</v>
      </c>
      <c r="AC6" s="75" t="s">
        <v>317</v>
      </c>
      <c r="AD6" s="12" t="s">
        <v>318</v>
      </c>
      <c r="AE6" s="243">
        <v>830073329</v>
      </c>
      <c r="AF6" s="82" t="s">
        <v>107</v>
      </c>
      <c r="AG6" s="83">
        <v>92016</v>
      </c>
      <c r="AH6" s="36"/>
      <c r="AI6" s="180"/>
      <c r="AJ6" s="4"/>
      <c r="AK6" s="12"/>
      <c r="AL6" s="9"/>
      <c r="AM6" s="92">
        <v>99699912</v>
      </c>
      <c r="AN6" s="92"/>
      <c r="AO6" s="81">
        <f t="shared" ref="AO6:AO8" si="16">+AM6+AN6</f>
        <v>99699912</v>
      </c>
      <c r="AP6" s="126" t="s">
        <v>263</v>
      </c>
      <c r="AQ6" s="127"/>
      <c r="AR6" s="127"/>
      <c r="AS6" s="127"/>
      <c r="AT6" s="128"/>
      <c r="AU6" s="36"/>
      <c r="AV6" s="36"/>
      <c r="AW6" s="9"/>
      <c r="AX6" s="9"/>
      <c r="AY6" s="244"/>
      <c r="AZ6" s="100"/>
      <c r="BA6" s="245"/>
      <c r="BB6" s="79"/>
      <c r="BC6" s="79"/>
      <c r="BD6" s="9"/>
      <c r="BE6" s="246"/>
      <c r="BF6" s="79"/>
      <c r="BG6" s="9"/>
      <c r="BH6" s="76"/>
      <c r="BI6" s="77"/>
      <c r="BJ6" s="9"/>
      <c r="BK6" s="9"/>
      <c r="BL6" s="79"/>
      <c r="BM6" s="9"/>
      <c r="BN6" s="131"/>
      <c r="BO6" s="131"/>
      <c r="BP6" s="81"/>
      <c r="BQ6" s="9"/>
      <c r="BR6" s="79"/>
      <c r="BS6" s="9"/>
      <c r="BT6" s="118"/>
      <c r="BU6" s="118"/>
      <c r="BV6" s="118"/>
      <c r="BW6" s="77"/>
      <c r="BX6" s="77"/>
      <c r="BY6" s="8"/>
      <c r="BZ6" s="77"/>
      <c r="CA6" s="9"/>
      <c r="CB6" s="9"/>
      <c r="CC6" s="77"/>
      <c r="CD6" s="77"/>
      <c r="CE6" s="77"/>
      <c r="CF6" s="9"/>
      <c r="CG6" s="119"/>
      <c r="CH6" s="119"/>
      <c r="CI6" s="77"/>
      <c r="CJ6" s="77"/>
      <c r="CK6" s="77"/>
      <c r="CL6" s="101"/>
      <c r="CM6" s="96"/>
      <c r="CN6" s="102"/>
      <c r="CO6" s="81"/>
      <c r="CP6" s="101"/>
      <c r="CQ6" s="101"/>
      <c r="CR6" s="81"/>
      <c r="CS6" s="103"/>
      <c r="CT6" s="103"/>
      <c r="CU6" s="104"/>
      <c r="CV6" s="104"/>
      <c r="CW6" s="133"/>
      <c r="CX6" s="104"/>
      <c r="CY6" s="134"/>
      <c r="CZ6" s="134"/>
      <c r="DA6" s="135"/>
      <c r="DB6" s="272"/>
      <c r="DC6" s="134"/>
      <c r="DD6" s="247"/>
    </row>
    <row r="7" spans="1:108" s="84" customFormat="1" ht="78.75" customHeight="1" x14ac:dyDescent="0.25">
      <c r="B7" s="11" t="s">
        <v>116</v>
      </c>
      <c r="C7" s="219" t="s">
        <v>273</v>
      </c>
      <c r="D7" s="73" t="s">
        <v>228</v>
      </c>
      <c r="E7" s="36">
        <v>42447</v>
      </c>
      <c r="F7" s="74" t="s">
        <v>90</v>
      </c>
      <c r="G7" s="74" t="s">
        <v>95</v>
      </c>
      <c r="H7" s="10" t="s">
        <v>79</v>
      </c>
      <c r="I7" s="10" t="s">
        <v>173</v>
      </c>
      <c r="J7" s="249" t="s">
        <v>229</v>
      </c>
      <c r="K7" s="20">
        <v>24</v>
      </c>
      <c r="L7" s="76">
        <v>721033</v>
      </c>
      <c r="M7" s="12" t="s">
        <v>226</v>
      </c>
      <c r="N7" s="177">
        <v>81000480</v>
      </c>
      <c r="O7" s="8">
        <v>22716</v>
      </c>
      <c r="P7" s="17" t="s">
        <v>227</v>
      </c>
      <c r="Q7" s="178" t="s">
        <v>80</v>
      </c>
      <c r="R7" s="179" t="s">
        <v>148</v>
      </c>
      <c r="S7" s="79"/>
      <c r="T7" s="80"/>
      <c r="U7" s="79"/>
      <c r="V7" s="227" t="s">
        <v>199</v>
      </c>
      <c r="W7" s="36">
        <v>42478</v>
      </c>
      <c r="X7" s="36">
        <v>42480</v>
      </c>
      <c r="Y7" s="81"/>
      <c r="Z7" s="75" t="s">
        <v>175</v>
      </c>
      <c r="AA7" s="75" t="s">
        <v>274</v>
      </c>
      <c r="AB7" s="75" t="s">
        <v>85</v>
      </c>
      <c r="AC7" s="75" t="s">
        <v>85</v>
      </c>
      <c r="AD7" s="12" t="s">
        <v>355</v>
      </c>
      <c r="AE7" s="243">
        <v>860353110</v>
      </c>
      <c r="AF7" s="82" t="s">
        <v>104</v>
      </c>
      <c r="AG7" s="83">
        <v>84216</v>
      </c>
      <c r="AH7" s="36"/>
      <c r="AI7" s="180"/>
      <c r="AJ7" s="4"/>
      <c r="AK7" s="12"/>
      <c r="AL7" s="9"/>
      <c r="AM7" s="92">
        <v>81000480</v>
      </c>
      <c r="AN7" s="92"/>
      <c r="AO7" s="81">
        <f t="shared" si="16"/>
        <v>81000480</v>
      </c>
      <c r="AP7" s="126"/>
      <c r="AQ7" s="127"/>
      <c r="AR7" s="127"/>
      <c r="AS7" s="127"/>
      <c r="AT7" s="128"/>
      <c r="AU7" s="36"/>
      <c r="AV7" s="36"/>
      <c r="AW7" s="9"/>
      <c r="AX7" s="9"/>
      <c r="AY7" s="244"/>
      <c r="AZ7" s="100"/>
      <c r="BA7" s="245"/>
      <c r="BB7" s="79"/>
      <c r="BC7" s="79"/>
      <c r="BD7" s="9"/>
      <c r="BE7" s="246"/>
      <c r="BF7" s="79"/>
      <c r="BG7" s="9"/>
      <c r="BH7" s="76"/>
      <c r="BI7" s="77"/>
      <c r="BJ7" s="9"/>
      <c r="BK7" s="9"/>
      <c r="BL7" s="79"/>
      <c r="BM7" s="9"/>
      <c r="BN7" s="131"/>
      <c r="BO7" s="131"/>
      <c r="BP7" s="81"/>
      <c r="BQ7" s="9"/>
      <c r="BR7" s="79"/>
      <c r="BS7" s="9"/>
      <c r="BT7" s="118"/>
      <c r="BU7" s="118"/>
      <c r="BV7" s="118"/>
      <c r="BW7" s="77"/>
      <c r="BX7" s="77"/>
      <c r="BY7" s="8"/>
      <c r="BZ7" s="77"/>
      <c r="CA7" s="9"/>
      <c r="CB7" s="9"/>
      <c r="CC7" s="77"/>
      <c r="CD7" s="77"/>
      <c r="CE7" s="77"/>
      <c r="CF7" s="9"/>
      <c r="CG7" s="119"/>
      <c r="CH7" s="119"/>
      <c r="CI7" s="77"/>
      <c r="CJ7" s="77"/>
      <c r="CK7" s="77"/>
      <c r="CL7" s="101"/>
      <c r="CM7" s="96"/>
      <c r="CN7" s="102"/>
      <c r="CO7" s="81"/>
      <c r="CP7" s="101"/>
      <c r="CQ7" s="101"/>
      <c r="CR7" s="81"/>
      <c r="CS7" s="103"/>
      <c r="CT7" s="103"/>
      <c r="CU7" s="104"/>
      <c r="CV7" s="104"/>
      <c r="CW7" s="133"/>
      <c r="CX7" s="104"/>
      <c r="CY7" s="134"/>
      <c r="CZ7" s="134"/>
      <c r="DA7" s="135"/>
      <c r="DB7" s="272"/>
      <c r="DC7" s="134"/>
      <c r="DD7" s="247"/>
    </row>
    <row r="8" spans="1:108" s="84" customFormat="1" ht="38.25" x14ac:dyDescent="0.25">
      <c r="B8" s="11" t="s">
        <v>116</v>
      </c>
      <c r="C8" s="219" t="s">
        <v>231</v>
      </c>
      <c r="D8" s="73" t="s">
        <v>232</v>
      </c>
      <c r="E8" s="36">
        <v>42460</v>
      </c>
      <c r="F8" s="74" t="s">
        <v>90</v>
      </c>
      <c r="G8" s="74" t="s">
        <v>95</v>
      </c>
      <c r="H8" s="10" t="s">
        <v>79</v>
      </c>
      <c r="I8" s="10" t="s">
        <v>61</v>
      </c>
      <c r="J8" s="249" t="s">
        <v>233</v>
      </c>
      <c r="K8" s="20">
        <v>167</v>
      </c>
      <c r="L8" s="76">
        <v>821119</v>
      </c>
      <c r="M8" s="12" t="s">
        <v>121</v>
      </c>
      <c r="N8" s="177">
        <v>808000</v>
      </c>
      <c r="O8" s="8">
        <v>26216</v>
      </c>
      <c r="P8" s="17" t="s">
        <v>234</v>
      </c>
      <c r="Q8" s="178" t="s">
        <v>99</v>
      </c>
      <c r="R8" s="179" t="s">
        <v>230</v>
      </c>
      <c r="S8" s="79"/>
      <c r="T8" s="80"/>
      <c r="U8" s="79"/>
      <c r="V8" s="227" t="s">
        <v>232</v>
      </c>
      <c r="W8" s="36">
        <v>42475</v>
      </c>
      <c r="X8" s="36">
        <v>42478</v>
      </c>
      <c r="Y8" s="81">
        <f>X8-W8</f>
        <v>3</v>
      </c>
      <c r="Z8" s="75" t="s">
        <v>175</v>
      </c>
      <c r="AA8" s="75" t="s">
        <v>300</v>
      </c>
      <c r="AB8" s="75" t="s">
        <v>85</v>
      </c>
      <c r="AC8" s="75" t="s">
        <v>85</v>
      </c>
      <c r="AD8" s="12" t="s">
        <v>103</v>
      </c>
      <c r="AE8" s="243">
        <v>860001022</v>
      </c>
      <c r="AF8" s="82" t="s">
        <v>104</v>
      </c>
      <c r="AG8" s="83">
        <v>82416</v>
      </c>
      <c r="AH8" s="36"/>
      <c r="AI8" s="180"/>
      <c r="AJ8" s="4"/>
      <c r="AK8" s="12"/>
      <c r="AL8" s="9"/>
      <c r="AM8" s="92">
        <v>808000</v>
      </c>
      <c r="AN8" s="92"/>
      <c r="AO8" s="81">
        <f t="shared" si="16"/>
        <v>808000</v>
      </c>
      <c r="AP8" s="126"/>
      <c r="AQ8" s="127"/>
      <c r="AR8" s="127"/>
      <c r="AS8" s="127"/>
      <c r="AT8" s="128"/>
      <c r="AU8" s="36"/>
      <c r="AV8" s="36"/>
      <c r="AW8" s="9"/>
      <c r="AX8" s="9"/>
      <c r="AY8" s="244"/>
      <c r="AZ8" s="100"/>
      <c r="BA8" s="245"/>
      <c r="BB8" s="79"/>
      <c r="BC8" s="79"/>
      <c r="BD8" s="9"/>
      <c r="BE8" s="246"/>
      <c r="BF8" s="79"/>
      <c r="BG8" s="9"/>
      <c r="BH8" s="76"/>
      <c r="BI8" s="77"/>
      <c r="BJ8" s="9"/>
      <c r="BK8" s="9"/>
      <c r="BL8" s="79"/>
      <c r="BM8" s="9"/>
      <c r="BN8" s="131"/>
      <c r="BO8" s="131"/>
      <c r="BP8" s="81"/>
      <c r="BQ8" s="9"/>
      <c r="BR8" s="79"/>
      <c r="BS8" s="9"/>
      <c r="BT8" s="118"/>
      <c r="BU8" s="118"/>
      <c r="BV8" s="118"/>
      <c r="BW8" s="77"/>
      <c r="BX8" s="77"/>
      <c r="BY8" s="8"/>
      <c r="BZ8" s="77"/>
      <c r="CA8" s="9"/>
      <c r="CB8" s="9"/>
      <c r="CC8" s="77"/>
      <c r="CD8" s="77"/>
      <c r="CE8" s="77"/>
      <c r="CF8" s="9"/>
      <c r="CG8" s="119"/>
      <c r="CH8" s="119"/>
      <c r="CI8" s="77"/>
      <c r="CJ8" s="77"/>
      <c r="CK8" s="77"/>
      <c r="CL8" s="101"/>
      <c r="CM8" s="96"/>
      <c r="CN8" s="102"/>
      <c r="CO8" s="81"/>
      <c r="CP8" s="101"/>
      <c r="CQ8" s="101"/>
      <c r="CR8" s="81"/>
      <c r="CS8" s="103"/>
      <c r="CT8" s="103"/>
      <c r="CU8" s="104"/>
      <c r="CV8" s="104"/>
      <c r="CW8" s="133"/>
      <c r="CX8" s="104"/>
      <c r="CY8" s="134"/>
      <c r="CZ8" s="134"/>
      <c r="DA8" s="135"/>
      <c r="DB8" s="272"/>
      <c r="DC8" s="134"/>
      <c r="DD8" s="247"/>
    </row>
    <row r="9" spans="1:108" s="84" customFormat="1" ht="51" x14ac:dyDescent="0.25">
      <c r="B9" s="11" t="s">
        <v>114</v>
      </c>
      <c r="C9" s="219" t="s">
        <v>270</v>
      </c>
      <c r="D9" s="73" t="s">
        <v>269</v>
      </c>
      <c r="E9" s="36">
        <v>42466</v>
      </c>
      <c r="F9" s="74" t="s">
        <v>90</v>
      </c>
      <c r="G9" s="74" t="s">
        <v>94</v>
      </c>
      <c r="H9" s="10" t="s">
        <v>79</v>
      </c>
      <c r="I9" s="10" t="s">
        <v>138</v>
      </c>
      <c r="J9" s="12" t="s">
        <v>189</v>
      </c>
      <c r="K9" s="20">
        <v>215</v>
      </c>
      <c r="L9" s="76">
        <v>801217</v>
      </c>
      <c r="M9" s="12" t="s">
        <v>139</v>
      </c>
      <c r="N9" s="177">
        <v>25000000</v>
      </c>
      <c r="O9" s="8" t="s">
        <v>140</v>
      </c>
      <c r="P9" s="17" t="s">
        <v>86</v>
      </c>
      <c r="Q9" s="178" t="s">
        <v>99</v>
      </c>
      <c r="R9" s="179" t="s">
        <v>204</v>
      </c>
      <c r="S9" s="79"/>
      <c r="T9" s="80"/>
      <c r="U9" s="79"/>
      <c r="V9" s="227" t="s">
        <v>198</v>
      </c>
      <c r="W9" s="36">
        <v>42475</v>
      </c>
      <c r="X9" s="36">
        <v>42478</v>
      </c>
      <c r="Y9" s="81">
        <f t="shared" ref="Y9" si="17">W9-X9</f>
        <v>-3</v>
      </c>
      <c r="Z9" s="75" t="s">
        <v>102</v>
      </c>
      <c r="AA9" s="75" t="s">
        <v>372</v>
      </c>
      <c r="AB9" s="75" t="s">
        <v>206</v>
      </c>
      <c r="AC9" s="75" t="s">
        <v>85</v>
      </c>
      <c r="AD9" s="12" t="s">
        <v>371</v>
      </c>
      <c r="AE9" s="250">
        <v>79788339</v>
      </c>
      <c r="AF9" s="82"/>
      <c r="AG9" s="83">
        <v>82316</v>
      </c>
      <c r="AH9" s="36">
        <v>42475</v>
      </c>
      <c r="AI9" s="180" t="s">
        <v>87</v>
      </c>
      <c r="AJ9" s="4">
        <v>64031732091</v>
      </c>
      <c r="AK9" s="12" t="s">
        <v>145</v>
      </c>
      <c r="AL9" s="9">
        <v>5000000</v>
      </c>
      <c r="AM9" s="9">
        <v>25000000</v>
      </c>
      <c r="AN9" s="81"/>
      <c r="AO9" s="81">
        <v>25000000</v>
      </c>
      <c r="AP9" s="126"/>
      <c r="AQ9" s="127"/>
      <c r="AR9" s="127"/>
      <c r="AS9" s="127"/>
      <c r="AT9" s="128"/>
      <c r="AU9" s="36"/>
      <c r="AV9" s="36"/>
      <c r="AW9" s="9"/>
      <c r="AX9" s="9"/>
      <c r="AY9" s="244" t="s">
        <v>65</v>
      </c>
      <c r="AZ9" s="100"/>
      <c r="BA9" s="245"/>
      <c r="BB9" s="79"/>
      <c r="BC9" s="79"/>
      <c r="BD9" s="9"/>
      <c r="BE9" s="246"/>
      <c r="BF9" s="79"/>
      <c r="BG9" s="9"/>
      <c r="BH9" s="76"/>
      <c r="BI9" s="77"/>
      <c r="BJ9" s="9"/>
      <c r="BK9" s="9"/>
      <c r="BL9" s="79"/>
      <c r="BM9" s="9"/>
      <c r="BN9" s="131"/>
      <c r="BO9" s="131"/>
      <c r="BP9" s="81"/>
      <c r="BQ9" s="9"/>
      <c r="BR9" s="79"/>
      <c r="BS9" s="9"/>
      <c r="BT9" s="118"/>
      <c r="BU9" s="118"/>
      <c r="BV9" s="118"/>
      <c r="BW9" s="77"/>
      <c r="BX9" s="77"/>
      <c r="BY9" s="8"/>
      <c r="BZ9" s="77"/>
      <c r="CA9" s="9"/>
      <c r="CB9" s="9"/>
      <c r="CC9" s="77"/>
      <c r="CD9" s="77"/>
      <c r="CE9" s="77"/>
      <c r="CF9" s="9"/>
      <c r="CG9" s="119"/>
      <c r="CH9" s="119"/>
      <c r="CI9" s="77"/>
      <c r="CJ9" s="77"/>
      <c r="CK9" s="77"/>
      <c r="CL9" s="101"/>
      <c r="CM9" s="96"/>
      <c r="CN9" s="102"/>
      <c r="CO9" s="81"/>
      <c r="CP9" s="101"/>
      <c r="CQ9" s="101"/>
      <c r="CR9" s="81"/>
      <c r="CS9" s="103"/>
      <c r="CT9" s="103"/>
      <c r="CU9" s="104"/>
      <c r="CV9" s="104"/>
      <c r="CW9" s="133"/>
      <c r="CX9" s="104"/>
      <c r="CY9" s="134"/>
      <c r="CZ9" s="134"/>
      <c r="DA9" s="135"/>
      <c r="DB9" s="272"/>
      <c r="DC9" s="134"/>
      <c r="DD9" s="247"/>
    </row>
    <row r="10" spans="1:108" s="84" customFormat="1" ht="99" customHeight="1" x14ac:dyDescent="0.25">
      <c r="B10" s="71" t="s">
        <v>114</v>
      </c>
      <c r="C10" s="72" t="s">
        <v>205</v>
      </c>
      <c r="D10" s="73" t="s">
        <v>203</v>
      </c>
      <c r="E10" s="36">
        <v>42447</v>
      </c>
      <c r="F10" s="74" t="s">
        <v>439</v>
      </c>
      <c r="G10" s="74" t="s">
        <v>439</v>
      </c>
      <c r="H10" s="75" t="s">
        <v>206</v>
      </c>
      <c r="I10" s="75" t="s">
        <v>100</v>
      </c>
      <c r="J10" s="12" t="s">
        <v>207</v>
      </c>
      <c r="K10" s="83">
        <v>29</v>
      </c>
      <c r="L10" s="76" t="s">
        <v>208</v>
      </c>
      <c r="M10" s="12" t="s">
        <v>209</v>
      </c>
      <c r="N10" s="9">
        <v>26482500</v>
      </c>
      <c r="O10" s="8" t="s">
        <v>210</v>
      </c>
      <c r="P10" s="115" t="s">
        <v>211</v>
      </c>
      <c r="Q10" s="78" t="s">
        <v>80</v>
      </c>
      <c r="R10" s="78" t="s">
        <v>148</v>
      </c>
      <c r="S10" s="79"/>
      <c r="T10" s="80"/>
      <c r="U10" s="79"/>
      <c r="V10" s="227">
        <v>12</v>
      </c>
      <c r="W10" s="36">
        <v>42473</v>
      </c>
      <c r="X10" s="36">
        <v>42474</v>
      </c>
      <c r="Y10" s="81">
        <f t="shared" ref="Y10:Y12" si="18">X10-W10</f>
        <v>1</v>
      </c>
      <c r="Z10" s="10" t="s">
        <v>274</v>
      </c>
      <c r="AA10" s="10" t="s">
        <v>373</v>
      </c>
      <c r="AB10" s="10" t="s">
        <v>144</v>
      </c>
      <c r="AC10" s="10" t="s">
        <v>85</v>
      </c>
      <c r="AD10" s="5" t="s">
        <v>374</v>
      </c>
      <c r="AE10" s="250">
        <v>860000648</v>
      </c>
      <c r="AF10" s="82" t="s">
        <v>143</v>
      </c>
      <c r="AG10" s="251">
        <v>81116</v>
      </c>
      <c r="AH10" s="36">
        <v>42473</v>
      </c>
      <c r="AI10" s="92" t="s">
        <v>87</v>
      </c>
      <c r="AJ10" s="4">
        <v>20080287026</v>
      </c>
      <c r="AK10" s="12" t="s">
        <v>145</v>
      </c>
      <c r="AL10" s="9"/>
      <c r="AM10" s="9">
        <v>17711577</v>
      </c>
      <c r="AN10" s="81"/>
      <c r="AO10" s="81">
        <f t="shared" ref="AO10:AO11" si="19">+AM10+AN10</f>
        <v>17711577</v>
      </c>
      <c r="AP10" s="126" t="s">
        <v>15</v>
      </c>
      <c r="AQ10" s="127" t="s">
        <v>27</v>
      </c>
      <c r="AR10" s="127" t="s">
        <v>27</v>
      </c>
      <c r="AS10" s="127" t="s">
        <v>27</v>
      </c>
      <c r="AT10" s="128" t="s">
        <v>27</v>
      </c>
      <c r="AU10" s="36">
        <v>42474</v>
      </c>
      <c r="AV10" s="36">
        <v>42735</v>
      </c>
      <c r="AW10" s="9">
        <f t="shared" ref="AW10:AW11" si="20">AV10-AU10</f>
        <v>261</v>
      </c>
      <c r="AX10" s="9"/>
      <c r="AY10" s="75" t="s">
        <v>17</v>
      </c>
      <c r="AZ10" s="100">
        <v>79787263</v>
      </c>
      <c r="BA10" s="21" t="s">
        <v>375</v>
      </c>
      <c r="BB10" s="130"/>
      <c r="BC10" s="79"/>
      <c r="BD10" s="9"/>
      <c r="BE10" s="9"/>
      <c r="BF10" s="79"/>
      <c r="BG10" s="9"/>
      <c r="BH10" s="76"/>
      <c r="BI10" s="77"/>
      <c r="BJ10" s="9"/>
      <c r="BK10" s="9"/>
      <c r="BL10" s="79"/>
      <c r="BM10" s="9"/>
      <c r="BN10" s="131"/>
      <c r="BO10" s="131"/>
      <c r="BP10" s="81"/>
      <c r="BQ10" s="9"/>
      <c r="BR10" s="79"/>
      <c r="BS10" s="9"/>
      <c r="BT10" s="118"/>
      <c r="BU10" s="118">
        <f t="shared" ref="BU10:BU11" si="21">+BD10+BJ10+BP10+BT10</f>
        <v>0</v>
      </c>
      <c r="BV10" s="118">
        <f t="shared" ref="BV10:BV11" si="22">+AO10+BU10</f>
        <v>17711577</v>
      </c>
      <c r="BW10" s="77"/>
      <c r="BX10" s="77"/>
      <c r="BY10" s="132"/>
      <c r="BZ10" s="77"/>
      <c r="CA10" s="9"/>
      <c r="CB10" s="77"/>
      <c r="CC10" s="77"/>
      <c r="CD10" s="77"/>
      <c r="CE10" s="77"/>
      <c r="CF10" s="9"/>
      <c r="CG10" s="119"/>
      <c r="CH10" s="119"/>
      <c r="CI10" s="77"/>
      <c r="CJ10" s="77"/>
      <c r="CK10" s="77"/>
      <c r="CL10" s="101"/>
      <c r="CM10" s="96"/>
      <c r="CN10" s="102"/>
      <c r="CO10" s="81"/>
      <c r="CP10" s="101"/>
      <c r="CQ10" s="101"/>
      <c r="CR10" s="81"/>
      <c r="CS10" s="103"/>
      <c r="CT10" s="103"/>
      <c r="CU10" s="104"/>
      <c r="CV10" s="104"/>
      <c r="CW10" s="133"/>
      <c r="CX10" s="104"/>
      <c r="CY10" s="134"/>
      <c r="CZ10" s="134"/>
      <c r="DA10" s="135"/>
      <c r="DB10" s="270"/>
      <c r="DC10" s="134"/>
      <c r="DD10" s="247"/>
    </row>
    <row r="11" spans="1:108" ht="94.5" customHeight="1" x14ac:dyDescent="0.25">
      <c r="B11" s="71" t="s">
        <v>89</v>
      </c>
      <c r="C11" s="221" t="s">
        <v>267</v>
      </c>
      <c r="D11" s="73">
        <v>16</v>
      </c>
      <c r="E11" s="36">
        <v>42458</v>
      </c>
      <c r="F11" s="74" t="s">
        <v>439</v>
      </c>
      <c r="G11" s="74" t="s">
        <v>439</v>
      </c>
      <c r="H11" s="75" t="s">
        <v>157</v>
      </c>
      <c r="I11" s="75" t="s">
        <v>158</v>
      </c>
      <c r="J11" s="12" t="s">
        <v>159</v>
      </c>
      <c r="K11" s="20">
        <v>81</v>
      </c>
      <c r="L11" s="76" t="s">
        <v>151</v>
      </c>
      <c r="M11" s="12" t="s">
        <v>152</v>
      </c>
      <c r="N11" s="9">
        <v>2800000</v>
      </c>
      <c r="O11" s="8" t="s">
        <v>153</v>
      </c>
      <c r="P11" s="77" t="s">
        <v>136</v>
      </c>
      <c r="Q11" s="78" t="s">
        <v>80</v>
      </c>
      <c r="R11" s="78" t="s">
        <v>148</v>
      </c>
      <c r="S11" s="79"/>
      <c r="T11" s="80"/>
      <c r="U11" s="79"/>
      <c r="V11" s="227">
        <v>13</v>
      </c>
      <c r="W11" s="36">
        <v>42475</v>
      </c>
      <c r="X11" s="36">
        <v>42478</v>
      </c>
      <c r="Y11" s="81">
        <f t="shared" si="18"/>
        <v>3</v>
      </c>
      <c r="Z11" s="10" t="s">
        <v>154</v>
      </c>
      <c r="AA11" s="10" t="s">
        <v>155</v>
      </c>
      <c r="AB11" s="10" t="s">
        <v>156</v>
      </c>
      <c r="AC11" s="10" t="s">
        <v>160</v>
      </c>
      <c r="AD11" s="5" t="s">
        <v>376</v>
      </c>
      <c r="AE11" s="98">
        <v>8669570</v>
      </c>
      <c r="AF11" s="82"/>
      <c r="AG11" s="83">
        <v>82516</v>
      </c>
      <c r="AH11" s="36">
        <v>42475</v>
      </c>
      <c r="AI11" s="92" t="s">
        <v>105</v>
      </c>
      <c r="AJ11" s="4">
        <v>137185609</v>
      </c>
      <c r="AK11" s="12" t="s">
        <v>137</v>
      </c>
      <c r="AL11" s="9"/>
      <c r="AM11" s="9">
        <v>2800000</v>
      </c>
      <c r="AN11" s="81"/>
      <c r="AO11" s="81">
        <f t="shared" si="19"/>
        <v>2800000</v>
      </c>
      <c r="AP11" s="126" t="s">
        <v>15</v>
      </c>
      <c r="AQ11" s="127" t="s">
        <v>27</v>
      </c>
      <c r="AR11" s="127" t="s">
        <v>27</v>
      </c>
      <c r="AS11" s="127" t="s">
        <v>27</v>
      </c>
      <c r="AT11" s="128" t="s">
        <v>27</v>
      </c>
      <c r="AU11" s="36">
        <v>42479</v>
      </c>
      <c r="AV11" s="36">
        <v>42643</v>
      </c>
      <c r="AW11" s="9">
        <f t="shared" si="20"/>
        <v>164</v>
      </c>
      <c r="AX11" s="9"/>
      <c r="AY11" s="75" t="s">
        <v>57</v>
      </c>
      <c r="AZ11" s="100">
        <f>LOOKUP(AY11,'[1]SUPERVISIONES 2015'!$A$3:$B$1279,'[1]SUPERVISIONES 2015'!$B$3:$B$1279)</f>
        <v>17586972</v>
      </c>
      <c r="BA11" s="129" t="s">
        <v>161</v>
      </c>
      <c r="BB11" s="130"/>
      <c r="BC11" s="79"/>
      <c r="BD11" s="9"/>
      <c r="BE11" s="9"/>
      <c r="BF11" s="79"/>
      <c r="BG11" s="9"/>
      <c r="BH11" s="76"/>
      <c r="BI11" s="77"/>
      <c r="BJ11" s="9"/>
      <c r="BK11" s="9"/>
      <c r="BL11" s="79"/>
      <c r="BM11" s="9"/>
      <c r="BN11" s="131"/>
      <c r="BO11" s="131"/>
      <c r="BP11" s="81"/>
      <c r="BQ11" s="9"/>
      <c r="BR11" s="79"/>
      <c r="BS11" s="9"/>
      <c r="BT11" s="118">
        <f t="shared" ref="BT11" si="23">+AN11</f>
        <v>0</v>
      </c>
      <c r="BU11" s="118">
        <f t="shared" si="21"/>
        <v>0</v>
      </c>
      <c r="BV11" s="118">
        <f t="shared" si="22"/>
        <v>2800000</v>
      </c>
      <c r="BW11" s="77"/>
      <c r="BX11" s="77"/>
      <c r="BY11" s="132"/>
      <c r="BZ11" s="77"/>
      <c r="CA11" s="9"/>
      <c r="CB11" s="77"/>
      <c r="CC11" s="77"/>
      <c r="CD11" s="77"/>
      <c r="CE11" s="77"/>
      <c r="CF11" s="9"/>
      <c r="CG11" s="119"/>
      <c r="CH11" s="119"/>
      <c r="CI11" s="77"/>
      <c r="CJ11" s="77"/>
      <c r="CK11" s="77"/>
      <c r="CL11" s="101"/>
      <c r="CM11" s="96"/>
      <c r="CN11" s="102"/>
      <c r="CO11" s="81"/>
      <c r="CP11" s="101"/>
      <c r="CQ11" s="101"/>
      <c r="CR11" s="81"/>
      <c r="CS11" s="103"/>
      <c r="CT11" s="103"/>
      <c r="CU11" s="104"/>
      <c r="CV11" s="104"/>
      <c r="CW11" s="133"/>
      <c r="CX11" s="104"/>
      <c r="CY11" s="134"/>
      <c r="CZ11" s="134"/>
      <c r="DA11" s="135"/>
      <c r="DB11" s="270"/>
    </row>
    <row r="12" spans="1:108" ht="38.25" x14ac:dyDescent="0.25">
      <c r="A12" s="85"/>
      <c r="B12" s="86" t="s">
        <v>115</v>
      </c>
      <c r="C12" s="198" t="s">
        <v>254</v>
      </c>
      <c r="D12" s="88">
        <v>18</v>
      </c>
      <c r="E12" s="36">
        <v>42465</v>
      </c>
      <c r="F12" s="74" t="s">
        <v>439</v>
      </c>
      <c r="G12" s="74" t="s">
        <v>439</v>
      </c>
      <c r="H12" s="12" t="s">
        <v>146</v>
      </c>
      <c r="I12" s="12" t="s">
        <v>252</v>
      </c>
      <c r="J12" s="89" t="s">
        <v>437</v>
      </c>
      <c r="K12" s="90">
        <v>161</v>
      </c>
      <c r="L12" s="91">
        <v>801416</v>
      </c>
      <c r="M12" s="89" t="s">
        <v>248</v>
      </c>
      <c r="N12" s="92">
        <v>5250000</v>
      </c>
      <c r="O12" s="14" t="s">
        <v>253</v>
      </c>
      <c r="P12" s="93" t="s">
        <v>170</v>
      </c>
      <c r="Q12" s="78" t="s">
        <v>80</v>
      </c>
      <c r="R12" s="78" t="s">
        <v>148</v>
      </c>
      <c r="S12" s="94"/>
      <c r="T12" s="95"/>
      <c r="U12" s="94"/>
      <c r="V12" s="227">
        <v>14</v>
      </c>
      <c r="W12" s="36">
        <v>42486</v>
      </c>
      <c r="X12" s="96">
        <v>42492</v>
      </c>
      <c r="Y12" s="81">
        <f t="shared" si="18"/>
        <v>6</v>
      </c>
      <c r="Z12" s="5" t="s">
        <v>175</v>
      </c>
      <c r="AA12" s="5" t="s">
        <v>377</v>
      </c>
      <c r="AB12" s="5" t="s">
        <v>146</v>
      </c>
      <c r="AC12" s="5" t="s">
        <v>146</v>
      </c>
      <c r="AD12" s="5" t="s">
        <v>378</v>
      </c>
      <c r="AE12" s="26">
        <v>73151937</v>
      </c>
      <c r="AF12" s="82"/>
      <c r="AG12" s="7">
        <v>91916</v>
      </c>
      <c r="AH12" s="93"/>
      <c r="AI12" s="93"/>
      <c r="AJ12" s="7"/>
      <c r="AK12" s="197"/>
      <c r="AL12" s="111"/>
      <c r="AM12" s="92">
        <v>5250000</v>
      </c>
      <c r="AN12" s="92"/>
      <c r="AO12" s="81">
        <f t="shared" ref="AO12" si="24">+AM12+AN12</f>
        <v>5250000</v>
      </c>
      <c r="AP12" s="10"/>
      <c r="AQ12" s="112"/>
      <c r="AR12" s="113"/>
      <c r="AS12" s="113"/>
      <c r="AT12" s="77"/>
      <c r="AU12" s="36"/>
      <c r="AV12" s="36">
        <v>42719</v>
      </c>
      <c r="AW12" s="9">
        <f>AV12-AU12</f>
        <v>42719</v>
      </c>
      <c r="AX12" s="114"/>
      <c r="AY12" s="12" t="s">
        <v>20</v>
      </c>
      <c r="AZ12" s="116"/>
      <c r="BA12" s="95"/>
      <c r="BB12" s="96"/>
      <c r="BC12" s="96"/>
      <c r="BD12" s="81"/>
      <c r="BE12" s="102"/>
      <c r="BF12" s="96"/>
      <c r="BG12" s="81"/>
      <c r="BH12" s="117"/>
      <c r="BI12" s="96"/>
      <c r="BJ12" s="81"/>
      <c r="BK12" s="81"/>
      <c r="BL12" s="96"/>
      <c r="BM12" s="81"/>
      <c r="BN12" s="117"/>
      <c r="BO12" s="117"/>
      <c r="BP12" s="81"/>
      <c r="BQ12" s="81"/>
      <c r="BR12" s="96"/>
      <c r="BS12" s="81"/>
      <c r="BT12" s="118"/>
      <c r="BU12" s="118"/>
      <c r="BV12" s="118"/>
      <c r="BW12" s="119"/>
      <c r="BX12" s="119"/>
      <c r="BY12" s="120"/>
      <c r="BZ12" s="119"/>
      <c r="CA12" s="81"/>
      <c r="CB12" s="119"/>
      <c r="CC12" s="119"/>
      <c r="CD12" s="82"/>
      <c r="CE12" s="119"/>
      <c r="CF12" s="81"/>
      <c r="CG12" s="119"/>
      <c r="CH12" s="119"/>
      <c r="CI12" s="82"/>
      <c r="CJ12" s="119"/>
      <c r="CK12" s="81"/>
      <c r="CL12" s="121"/>
      <c r="CM12" s="96"/>
      <c r="CN12" s="102"/>
      <c r="CO12" s="81"/>
      <c r="CP12" s="121"/>
      <c r="CQ12" s="122"/>
      <c r="CR12" s="123"/>
      <c r="CS12" s="123"/>
      <c r="CT12" s="123"/>
      <c r="CU12" s="87"/>
      <c r="CV12" s="87"/>
      <c r="CW12" s="87"/>
      <c r="CX12" s="87"/>
      <c r="CY12" s="87"/>
      <c r="CZ12" s="92"/>
      <c r="DA12" s="124"/>
      <c r="DB12" s="270"/>
      <c r="DC12" s="92"/>
      <c r="DD12" s="125"/>
    </row>
    <row r="13" spans="1:108" s="84" customFormat="1" ht="83.25" customHeight="1" x14ac:dyDescent="0.2">
      <c r="B13" s="71" t="s">
        <v>114</v>
      </c>
      <c r="C13" s="72" t="s">
        <v>190</v>
      </c>
      <c r="D13" s="185" t="s">
        <v>107</v>
      </c>
      <c r="E13" s="36">
        <v>42438</v>
      </c>
      <c r="F13" s="74" t="s">
        <v>111</v>
      </c>
      <c r="G13" s="74" t="s">
        <v>191</v>
      </c>
      <c r="H13" s="10" t="s">
        <v>110</v>
      </c>
      <c r="I13" s="10" t="s">
        <v>192</v>
      </c>
      <c r="J13" s="12" t="s">
        <v>193</v>
      </c>
      <c r="K13" s="83">
        <v>164</v>
      </c>
      <c r="L13" s="5">
        <v>53102710</v>
      </c>
      <c r="M13" s="3" t="s">
        <v>194</v>
      </c>
      <c r="N13" s="9">
        <v>600000000</v>
      </c>
      <c r="O13" s="8" t="s">
        <v>195</v>
      </c>
      <c r="P13" s="77" t="s">
        <v>196</v>
      </c>
      <c r="Q13" s="78" t="s">
        <v>80</v>
      </c>
      <c r="R13" s="77" t="s">
        <v>275</v>
      </c>
      <c r="S13" s="79"/>
      <c r="T13" s="80"/>
      <c r="U13" s="79"/>
      <c r="V13" s="227">
        <v>61</v>
      </c>
      <c r="W13" s="36">
        <v>42466</v>
      </c>
      <c r="X13" s="36">
        <v>42466</v>
      </c>
      <c r="Y13" s="81">
        <f t="shared" ref="Y13" si="25">W13-X13</f>
        <v>0</v>
      </c>
      <c r="Z13" s="75" t="s">
        <v>276</v>
      </c>
      <c r="AA13" s="75" t="s">
        <v>277</v>
      </c>
      <c r="AB13" s="10" t="s">
        <v>144</v>
      </c>
      <c r="AC13" s="10" t="s">
        <v>85</v>
      </c>
      <c r="AD13" s="252" t="s">
        <v>278</v>
      </c>
      <c r="AE13" s="253">
        <v>8300983694</v>
      </c>
      <c r="AF13" s="82"/>
      <c r="AG13" s="83">
        <v>77916</v>
      </c>
      <c r="AH13" s="36">
        <v>42466</v>
      </c>
      <c r="AI13" s="92" t="s">
        <v>105</v>
      </c>
      <c r="AJ13" s="4" t="s">
        <v>279</v>
      </c>
      <c r="AK13" s="12" t="s">
        <v>164</v>
      </c>
      <c r="AL13" s="9">
        <v>600000000</v>
      </c>
      <c r="AM13" s="9"/>
      <c r="AN13" s="81"/>
      <c r="AO13" s="81">
        <v>6000000000</v>
      </c>
      <c r="AP13" s="126" t="s">
        <v>15</v>
      </c>
      <c r="AQ13" s="127" t="s">
        <v>27</v>
      </c>
      <c r="AR13" s="127" t="s">
        <v>27</v>
      </c>
      <c r="AS13" s="127" t="s">
        <v>27</v>
      </c>
      <c r="AT13" s="128" t="s">
        <v>27</v>
      </c>
      <c r="AU13" s="36"/>
      <c r="AV13" s="36"/>
      <c r="AW13" s="9">
        <f t="shared" ref="AW13" si="26">AV13-AU13</f>
        <v>0</v>
      </c>
      <c r="AX13" s="9"/>
      <c r="AY13" s="244"/>
      <c r="AZ13" s="100" t="e">
        <f>LOOKUP(AY13,#REF!,#REF!)</f>
        <v>#REF!</v>
      </c>
      <c r="BA13" s="254"/>
      <c r="BB13" s="79"/>
      <c r="BC13" s="79"/>
      <c r="BD13" s="9"/>
      <c r="BE13" s="246"/>
      <c r="BF13" s="79"/>
      <c r="BG13" s="9"/>
      <c r="BH13" s="76"/>
      <c r="BI13" s="77"/>
      <c r="BJ13" s="9"/>
      <c r="BK13" s="9"/>
      <c r="BL13" s="79"/>
      <c r="BM13" s="9"/>
      <c r="BN13" s="131"/>
      <c r="BO13" s="131"/>
      <c r="BP13" s="81"/>
      <c r="BQ13" s="9"/>
      <c r="BR13" s="79"/>
      <c r="BS13" s="9"/>
      <c r="BT13" s="118">
        <f t="shared" ref="BT13:BT14" si="27">+AN13</f>
        <v>0</v>
      </c>
      <c r="BU13" s="118">
        <f t="shared" ref="BU13" si="28">+BD13+BJ13+BP13+BT13</f>
        <v>0</v>
      </c>
      <c r="BV13" s="118">
        <f t="shared" ref="BV13:BV14" si="29">+AO13+BU13</f>
        <v>6000000000</v>
      </c>
      <c r="BW13" s="77"/>
      <c r="BX13" s="77"/>
      <c r="BY13" s="8"/>
      <c r="BZ13" s="77"/>
      <c r="CA13" s="9"/>
      <c r="CB13" s="9"/>
      <c r="CC13" s="77"/>
      <c r="CD13" s="77"/>
      <c r="CE13" s="77"/>
      <c r="CF13" s="9"/>
      <c r="CG13" s="119"/>
      <c r="CH13" s="119"/>
      <c r="CI13" s="77"/>
      <c r="CJ13" s="77"/>
      <c r="CK13" s="77"/>
      <c r="CL13" s="101"/>
      <c r="CM13" s="96">
        <f t="shared" ref="CM13:CM14" si="30">+IF(BX13&gt;AV13,IF(CC13&gt;BX13,IF(CH13&gt;CC13,CH13,CC13),BX13),AV13)</f>
        <v>0</v>
      </c>
      <c r="CN13" s="102"/>
      <c r="CO13" s="81"/>
      <c r="CP13" s="101"/>
      <c r="CQ13" s="101" t="e">
        <f>+SUMIFS(#REF!,#REF!,AG13)</f>
        <v>#REF!</v>
      </c>
      <c r="CR13" s="81" t="e">
        <f>+SUMIFS(#REF!,#REF!,BB13)+SUMIFS(#REF!,#REF!,BH13)+SUMIFS(#REF!,#REF!,BN13)</f>
        <v>#REF!</v>
      </c>
      <c r="CS13" s="103" t="e">
        <f t="shared" ref="CS13" si="31">+(CQ13+CR13)/BV13</f>
        <v>#REF!</v>
      </c>
      <c r="CT13" s="103"/>
      <c r="CU13" s="104" t="str">
        <f t="shared" ref="CU13:CU14" si="32">+R13</f>
        <v>PROCESO DE NEGOCACION CON LA BOLSA</v>
      </c>
      <c r="CV13" s="104"/>
      <c r="CW13" s="133">
        <f t="shared" ref="CW13:CW14" si="33">+AU13</f>
        <v>0</v>
      </c>
      <c r="CX13" s="104">
        <f t="shared" ref="CX13" si="34">+CM13</f>
        <v>0</v>
      </c>
      <c r="CY13" s="134">
        <f t="shared" ref="CY13" si="35">+CX13-CW13</f>
        <v>0</v>
      </c>
      <c r="CZ13" s="134">
        <f t="shared" ref="CZ13" si="36">+$DB$1-CW13</f>
        <v>42277</v>
      </c>
      <c r="DA13" s="135">
        <f t="shared" ref="DA13" si="37">+IF(CZ13&gt;=CY13,100,(CZ13/CY13)*100)</f>
        <v>100</v>
      </c>
      <c r="DB13" s="225"/>
      <c r="DC13" s="134">
        <f t="shared" ref="DC13" si="38">+DA13</f>
        <v>100</v>
      </c>
      <c r="DD13" s="247" t="e">
        <f t="shared" ref="DD13" si="39">+CS13</f>
        <v>#REF!</v>
      </c>
    </row>
    <row r="14" spans="1:108" s="84" customFormat="1" ht="63.75" x14ac:dyDescent="0.25">
      <c r="B14" s="71" t="s">
        <v>176</v>
      </c>
      <c r="C14" s="72" t="s">
        <v>127</v>
      </c>
      <c r="D14" s="255">
        <v>3</v>
      </c>
      <c r="E14" s="36">
        <v>42398</v>
      </c>
      <c r="F14" s="74" t="s">
        <v>111</v>
      </c>
      <c r="G14" s="74" t="s">
        <v>112</v>
      </c>
      <c r="H14" s="75" t="s">
        <v>173</v>
      </c>
      <c r="I14" s="75" t="s">
        <v>100</v>
      </c>
      <c r="J14" s="12" t="s">
        <v>123</v>
      </c>
      <c r="K14" s="83">
        <v>11</v>
      </c>
      <c r="L14" s="76" t="s">
        <v>124</v>
      </c>
      <c r="M14" s="3" t="s">
        <v>125</v>
      </c>
      <c r="N14" s="9">
        <v>145638134</v>
      </c>
      <c r="O14" s="8" t="s">
        <v>126</v>
      </c>
      <c r="P14" s="77" t="s">
        <v>98</v>
      </c>
      <c r="Q14" s="78" t="s">
        <v>80</v>
      </c>
      <c r="R14" s="77" t="s">
        <v>148</v>
      </c>
      <c r="S14" s="79"/>
      <c r="T14" s="80"/>
      <c r="U14" s="79"/>
      <c r="V14" s="227" t="s">
        <v>360</v>
      </c>
      <c r="W14" s="36">
        <v>42465</v>
      </c>
      <c r="X14" s="36">
        <v>42466</v>
      </c>
      <c r="Y14" s="81">
        <f t="shared" ref="Y14" si="40">W14-X14</f>
        <v>-1</v>
      </c>
      <c r="Z14" s="10" t="s">
        <v>212</v>
      </c>
      <c r="AA14" s="2" t="s">
        <v>361</v>
      </c>
      <c r="AB14" s="10" t="s">
        <v>362</v>
      </c>
      <c r="AC14" s="10" t="s">
        <v>362</v>
      </c>
      <c r="AD14" s="115" t="s">
        <v>363</v>
      </c>
      <c r="AE14" s="98">
        <v>830106748</v>
      </c>
      <c r="AF14" s="82" t="s">
        <v>174</v>
      </c>
      <c r="AG14" s="83">
        <v>77616</v>
      </c>
      <c r="AH14" s="36"/>
      <c r="AI14" s="92"/>
      <c r="AJ14" s="4"/>
      <c r="AK14" s="12"/>
      <c r="AL14" s="105"/>
      <c r="AM14" s="105">
        <v>105373609</v>
      </c>
      <c r="AN14" s="81"/>
      <c r="AO14" s="81">
        <f t="shared" ref="AO14" si="41">+AM14+AN14</f>
        <v>105373609</v>
      </c>
      <c r="AP14" s="126" t="s">
        <v>15</v>
      </c>
      <c r="AQ14" s="127" t="s">
        <v>27</v>
      </c>
      <c r="AR14" s="127" t="s">
        <v>27</v>
      </c>
      <c r="AS14" s="127" t="s">
        <v>27</v>
      </c>
      <c r="AT14" s="128" t="s">
        <v>27</v>
      </c>
      <c r="AU14" s="36"/>
      <c r="AV14" s="36"/>
      <c r="AW14" s="9">
        <f t="shared" ref="AW14" si="42">AV14-AU14</f>
        <v>0</v>
      </c>
      <c r="AX14" s="9"/>
      <c r="AY14" s="244"/>
      <c r="AZ14" s="183" t="e">
        <f>LOOKUP(AY14,#REF!,#REF!)</f>
        <v>#REF!</v>
      </c>
      <c r="BA14" s="191"/>
      <c r="BB14" s="256"/>
      <c r="BC14" s="257"/>
      <c r="BD14" s="1"/>
      <c r="BE14" s="1"/>
      <c r="BF14" s="257"/>
      <c r="BG14" s="1"/>
      <c r="BH14" s="258"/>
      <c r="BI14" s="190"/>
      <c r="BJ14" s="1"/>
      <c r="BK14" s="1"/>
      <c r="BL14" s="257"/>
      <c r="BM14" s="1"/>
      <c r="BN14" s="259"/>
      <c r="BO14" s="259"/>
      <c r="BP14" s="108"/>
      <c r="BQ14" s="1"/>
      <c r="BR14" s="257"/>
      <c r="BS14" s="1"/>
      <c r="BT14" s="260">
        <f t="shared" si="27"/>
        <v>0</v>
      </c>
      <c r="BU14" s="260">
        <f t="shared" ref="BU14" si="43">+BD14+BJ14+BP14+BT14</f>
        <v>0</v>
      </c>
      <c r="BV14" s="260">
        <f t="shared" si="29"/>
        <v>105373609</v>
      </c>
      <c r="BW14" s="190"/>
      <c r="BX14" s="190"/>
      <c r="BY14" s="190"/>
      <c r="BZ14" s="190"/>
      <c r="CA14" s="1"/>
      <c r="CB14" s="190"/>
      <c r="CC14" s="190"/>
      <c r="CD14" s="190"/>
      <c r="CE14" s="190"/>
      <c r="CF14" s="1"/>
      <c r="CG14" s="261"/>
      <c r="CH14" s="261"/>
      <c r="CI14" s="190"/>
      <c r="CJ14" s="190"/>
      <c r="CK14" s="190"/>
      <c r="CL14" s="106"/>
      <c r="CM14" s="210">
        <f t="shared" si="30"/>
        <v>0</v>
      </c>
      <c r="CN14" s="107"/>
      <c r="CO14" s="108"/>
      <c r="CP14" s="106"/>
      <c r="CQ14" s="106" t="e">
        <f>+SUMIFS(#REF!,#REF!,AG14)</f>
        <v>#REF!</v>
      </c>
      <c r="CR14" s="108" t="e">
        <f>+SUMIFS(#REF!,#REF!,BB14)+SUMIFS(#REF!,#REF!,BH14)+SUMIFS(#REF!,#REF!,BN14)</f>
        <v>#REF!</v>
      </c>
      <c r="CS14" s="109" t="e">
        <f t="shared" ref="CS14" si="44">+(CQ14+CR14)/BV14</f>
        <v>#REF!</v>
      </c>
      <c r="CT14" s="109"/>
      <c r="CU14" s="110" t="str">
        <f t="shared" si="32"/>
        <v>EN EJECUCIÓN</v>
      </c>
      <c r="CV14" s="110"/>
      <c r="CW14" s="262">
        <f t="shared" si="33"/>
        <v>0</v>
      </c>
      <c r="CX14" s="110">
        <f t="shared" ref="CX14" si="45">+CM14</f>
        <v>0</v>
      </c>
      <c r="CY14" s="263">
        <f t="shared" ref="CY14" si="46">+CX14-CW14</f>
        <v>0</v>
      </c>
      <c r="CZ14" s="263">
        <f t="shared" ref="CZ14" si="47">+$DB$1-CW14</f>
        <v>42277</v>
      </c>
      <c r="DA14" s="264">
        <f t="shared" ref="DA14" si="48">+IF(CZ14&gt;=CY14,100,(CZ14/CY14)*100)</f>
        <v>100</v>
      </c>
      <c r="DB14" s="194"/>
      <c r="DC14" s="263">
        <f t="shared" ref="DC14" si="49">+DA14</f>
        <v>100</v>
      </c>
      <c r="DD14" s="265" t="e">
        <f t="shared" ref="DD14" si="50">+CS14</f>
        <v>#REF!</v>
      </c>
    </row>
    <row r="15" spans="1:108" s="84" customFormat="1" ht="53.25" customHeight="1" x14ac:dyDescent="0.25">
      <c r="B15" s="82" t="s">
        <v>116</v>
      </c>
      <c r="C15" s="222">
        <v>20166230002973</v>
      </c>
      <c r="D15" s="185" t="s">
        <v>88</v>
      </c>
      <c r="E15" s="36">
        <v>42429</v>
      </c>
      <c r="F15" s="74" t="s">
        <v>111</v>
      </c>
      <c r="G15" s="74" t="s">
        <v>135</v>
      </c>
      <c r="H15" s="10" t="s">
        <v>165</v>
      </c>
      <c r="I15" s="10" t="s">
        <v>134</v>
      </c>
      <c r="J15" s="249" t="s">
        <v>166</v>
      </c>
      <c r="K15" s="83">
        <v>162</v>
      </c>
      <c r="L15" s="76" t="s">
        <v>167</v>
      </c>
      <c r="M15" s="12" t="s">
        <v>168</v>
      </c>
      <c r="N15" s="9">
        <v>52000000</v>
      </c>
      <c r="O15" s="8" t="s">
        <v>169</v>
      </c>
      <c r="P15" s="77" t="s">
        <v>170</v>
      </c>
      <c r="Q15" s="78" t="s">
        <v>80</v>
      </c>
      <c r="R15" s="77" t="s">
        <v>148</v>
      </c>
      <c r="S15" s="79"/>
      <c r="T15" s="80"/>
      <c r="U15" s="79"/>
      <c r="V15" s="227" t="s">
        <v>350</v>
      </c>
      <c r="W15" s="36">
        <v>42482</v>
      </c>
      <c r="X15" s="36">
        <v>42485</v>
      </c>
      <c r="Y15" s="81"/>
      <c r="Z15" s="75" t="s">
        <v>102</v>
      </c>
      <c r="AA15" s="75" t="s">
        <v>351</v>
      </c>
      <c r="AB15" s="75" t="s">
        <v>165</v>
      </c>
      <c r="AC15" s="75" t="s">
        <v>165</v>
      </c>
      <c r="AD15" s="12" t="s">
        <v>352</v>
      </c>
      <c r="AE15" s="98">
        <v>900170405</v>
      </c>
      <c r="AF15" s="82" t="s">
        <v>143</v>
      </c>
      <c r="AG15" s="83"/>
      <c r="AH15" s="36">
        <v>86416</v>
      </c>
      <c r="AI15" s="92"/>
      <c r="AJ15" s="4"/>
      <c r="AK15" s="12"/>
      <c r="AL15" s="105"/>
      <c r="AM15" s="105"/>
      <c r="AN15" s="81"/>
      <c r="AO15" s="81">
        <v>23286000</v>
      </c>
      <c r="AP15" s="126"/>
      <c r="AQ15" s="127"/>
      <c r="AR15" s="127"/>
      <c r="AS15" s="127"/>
      <c r="AT15" s="128"/>
      <c r="AU15" s="36"/>
      <c r="AV15" s="36"/>
      <c r="AW15" s="9"/>
      <c r="AX15" s="9"/>
      <c r="AY15" s="244"/>
      <c r="AZ15" s="183"/>
      <c r="BA15" s="193"/>
      <c r="BB15" s="256"/>
      <c r="BC15" s="257"/>
      <c r="BD15" s="1"/>
      <c r="BE15" s="1"/>
      <c r="BF15" s="257"/>
      <c r="BG15" s="1"/>
      <c r="BH15" s="258"/>
      <c r="BI15" s="190"/>
      <c r="BJ15" s="1"/>
      <c r="BK15" s="1"/>
      <c r="BL15" s="257"/>
      <c r="BM15" s="1"/>
      <c r="BN15" s="259"/>
      <c r="BO15" s="259"/>
      <c r="BP15" s="108"/>
      <c r="BQ15" s="1"/>
      <c r="BR15" s="257"/>
      <c r="BS15" s="1"/>
      <c r="BT15" s="260"/>
      <c r="BU15" s="260"/>
      <c r="BV15" s="260"/>
      <c r="BW15" s="190"/>
      <c r="BX15" s="190"/>
      <c r="BY15" s="190"/>
      <c r="BZ15" s="190"/>
      <c r="CA15" s="1"/>
      <c r="CB15" s="190"/>
      <c r="CC15" s="190"/>
      <c r="CD15" s="190"/>
      <c r="CE15" s="190"/>
      <c r="CF15" s="1"/>
      <c r="CG15" s="261"/>
      <c r="CH15" s="261"/>
      <c r="CI15" s="190"/>
      <c r="CJ15" s="190"/>
      <c r="CK15" s="190"/>
      <c r="CL15" s="106"/>
      <c r="CM15" s="210"/>
      <c r="CN15" s="107"/>
      <c r="CO15" s="108"/>
      <c r="CP15" s="106"/>
      <c r="CQ15" s="106"/>
      <c r="CR15" s="108"/>
      <c r="CS15" s="109"/>
      <c r="CT15" s="109"/>
      <c r="CU15" s="110"/>
      <c r="CV15" s="110"/>
      <c r="CW15" s="262"/>
      <c r="CX15" s="110"/>
      <c r="CY15" s="263"/>
      <c r="CZ15" s="263"/>
      <c r="DA15" s="264"/>
      <c r="DB15" s="194"/>
      <c r="DC15" s="263"/>
      <c r="DD15" s="265"/>
    </row>
    <row r="16" spans="1:108" s="84" customFormat="1" ht="51" x14ac:dyDescent="0.25">
      <c r="B16" s="71" t="s">
        <v>176</v>
      </c>
      <c r="C16" s="72" t="s">
        <v>183</v>
      </c>
      <c r="D16" s="255">
        <v>5</v>
      </c>
      <c r="E16" s="36">
        <v>42418</v>
      </c>
      <c r="F16" s="74" t="s">
        <v>111</v>
      </c>
      <c r="G16" s="74" t="s">
        <v>112</v>
      </c>
      <c r="H16" s="75" t="s">
        <v>79</v>
      </c>
      <c r="I16" s="75" t="s">
        <v>129</v>
      </c>
      <c r="J16" s="249" t="s">
        <v>179</v>
      </c>
      <c r="K16" s="83">
        <v>123</v>
      </c>
      <c r="L16" s="76">
        <v>721015</v>
      </c>
      <c r="M16" s="3" t="s">
        <v>180</v>
      </c>
      <c r="N16" s="9">
        <v>110000000</v>
      </c>
      <c r="O16" s="8" t="s">
        <v>181</v>
      </c>
      <c r="P16" s="77" t="s">
        <v>182</v>
      </c>
      <c r="Q16" s="78" t="s">
        <v>80</v>
      </c>
      <c r="R16" s="77" t="s">
        <v>148</v>
      </c>
      <c r="S16" s="79"/>
      <c r="T16" s="80"/>
      <c r="U16" s="79"/>
      <c r="V16" s="227" t="s">
        <v>364</v>
      </c>
      <c r="W16" s="36">
        <v>42473</v>
      </c>
      <c r="X16" s="36">
        <v>42473</v>
      </c>
      <c r="Y16" s="81">
        <f t="shared" ref="Y16" si="51">W16-X16</f>
        <v>0</v>
      </c>
      <c r="Z16" s="75" t="s">
        <v>83</v>
      </c>
      <c r="AA16" s="2" t="s">
        <v>365</v>
      </c>
      <c r="AB16" s="5" t="s">
        <v>165</v>
      </c>
      <c r="AC16" s="5" t="s">
        <v>165</v>
      </c>
      <c r="AD16" s="115" t="s">
        <v>366</v>
      </c>
      <c r="AE16" s="98">
        <v>900109122</v>
      </c>
      <c r="AF16" s="82" t="s">
        <v>268</v>
      </c>
      <c r="AG16" s="83">
        <v>81216</v>
      </c>
      <c r="AH16" s="36"/>
      <c r="AI16" s="92"/>
      <c r="AJ16" s="4"/>
      <c r="AK16" s="12"/>
      <c r="AL16" s="105"/>
      <c r="AM16" s="105">
        <v>110000000</v>
      </c>
      <c r="AN16" s="81"/>
      <c r="AO16" s="81">
        <f t="shared" ref="AO16:AO17" si="52">+AM16+AN16</f>
        <v>110000000</v>
      </c>
      <c r="AP16" s="126" t="s">
        <v>15</v>
      </c>
      <c r="AQ16" s="127" t="s">
        <v>27</v>
      </c>
      <c r="AR16" s="127" t="s">
        <v>27</v>
      </c>
      <c r="AS16" s="127" t="s">
        <v>27</v>
      </c>
      <c r="AT16" s="128" t="s">
        <v>27</v>
      </c>
      <c r="AU16" s="36"/>
      <c r="AV16" s="36">
        <v>42734</v>
      </c>
      <c r="AW16" s="9">
        <f t="shared" ref="AW16" si="53">AV16-AU16</f>
        <v>42734</v>
      </c>
      <c r="AX16" s="9"/>
      <c r="AY16" s="244" t="s">
        <v>25</v>
      </c>
      <c r="AZ16" s="100" t="e">
        <f>LOOKUP(AY16,#REF!,#REF!)</f>
        <v>#REF!</v>
      </c>
      <c r="BA16" s="21"/>
      <c r="BB16" s="130"/>
      <c r="BC16" s="79"/>
      <c r="BD16" s="9"/>
      <c r="BE16" s="9"/>
      <c r="BF16" s="79"/>
      <c r="BG16" s="9"/>
      <c r="BH16" s="76"/>
      <c r="BI16" s="77"/>
      <c r="BJ16" s="9"/>
      <c r="BK16" s="9"/>
      <c r="BL16" s="79"/>
      <c r="BM16" s="9"/>
      <c r="BN16" s="131"/>
      <c r="BO16" s="131"/>
      <c r="BP16" s="81"/>
      <c r="BQ16" s="9"/>
      <c r="BR16" s="79"/>
      <c r="BS16" s="9"/>
      <c r="BT16" s="118">
        <f t="shared" ref="BT16:BT18" si="54">+AN16</f>
        <v>0</v>
      </c>
      <c r="BU16" s="118">
        <f t="shared" ref="BU16" si="55">+BD16+BJ16+BP16+BT16</f>
        <v>0</v>
      </c>
      <c r="BV16" s="118">
        <f t="shared" ref="BV16:BV18" si="56">+AO16+BU16</f>
        <v>110000000</v>
      </c>
      <c r="BW16" s="77"/>
      <c r="BX16" s="77"/>
      <c r="BY16" s="77"/>
      <c r="BZ16" s="77"/>
      <c r="CA16" s="9"/>
      <c r="CB16" s="77"/>
      <c r="CC16" s="77"/>
      <c r="CD16" s="77"/>
      <c r="CE16" s="77"/>
      <c r="CF16" s="9"/>
      <c r="CG16" s="119"/>
      <c r="CH16" s="119"/>
      <c r="CI16" s="77"/>
      <c r="CJ16" s="77"/>
      <c r="CK16" s="77"/>
      <c r="CL16" s="101"/>
      <c r="CM16" s="96">
        <f t="shared" ref="CM16:CM18" si="57">+IF(BX16&gt;AV16,IF(CC16&gt;BX16,IF(CH16&gt;CC16,CH16,CC16),BX16),AV16)</f>
        <v>42734</v>
      </c>
      <c r="CN16" s="102"/>
      <c r="CO16" s="81"/>
      <c r="CP16" s="101"/>
      <c r="CQ16" s="101" t="e">
        <f>+SUMIFS(#REF!,#REF!,AG16)</f>
        <v>#REF!</v>
      </c>
      <c r="CR16" s="81" t="e">
        <f>+SUMIFS(#REF!,#REF!,BB16)+SUMIFS(#REF!,#REF!,BH16)+SUMIFS(#REF!,#REF!,BN16)</f>
        <v>#REF!</v>
      </c>
      <c r="CS16" s="103" t="e">
        <f t="shared" ref="CS16" si="58">+(CQ16+CR16)/BV16</f>
        <v>#REF!</v>
      </c>
      <c r="CT16" s="103"/>
      <c r="CU16" s="104" t="str">
        <f t="shared" ref="CU16:CU18" si="59">+R16</f>
        <v>EN EJECUCIÓN</v>
      </c>
      <c r="CV16" s="104"/>
      <c r="CW16" s="133">
        <f t="shared" ref="CW16:CW18" si="60">+AU16</f>
        <v>0</v>
      </c>
      <c r="CX16" s="104">
        <f t="shared" ref="CX16" si="61">+CM16</f>
        <v>42734</v>
      </c>
      <c r="CY16" s="134">
        <f t="shared" ref="CY16" si="62">+CX16-CW16</f>
        <v>42734</v>
      </c>
      <c r="CZ16" s="134">
        <f t="shared" ref="CZ16" si="63">+$DB$1-CW16</f>
        <v>42277</v>
      </c>
      <c r="DA16" s="135">
        <f t="shared" ref="DA16" si="64">+IF(CZ16&gt;=CY16,100,(CZ16/CY16)*100)</f>
        <v>98.93059390649131</v>
      </c>
      <c r="DB16" s="270"/>
      <c r="DC16" s="134">
        <f t="shared" ref="DC16" si="65">+DA16</f>
        <v>98.93059390649131</v>
      </c>
      <c r="DD16" s="247" t="e">
        <f t="shared" ref="DD16" si="66">+CS16</f>
        <v>#REF!</v>
      </c>
    </row>
    <row r="17" spans="1:108" ht="51" x14ac:dyDescent="0.25">
      <c r="A17" s="87"/>
      <c r="B17" s="86" t="s">
        <v>115</v>
      </c>
      <c r="C17" s="198" t="s">
        <v>214</v>
      </c>
      <c r="D17" s="195">
        <v>6</v>
      </c>
      <c r="E17" s="36">
        <v>42425</v>
      </c>
      <c r="F17" s="12" t="s">
        <v>111</v>
      </c>
      <c r="G17" s="12" t="s">
        <v>112</v>
      </c>
      <c r="H17" s="12" t="s">
        <v>128</v>
      </c>
      <c r="I17" s="12" t="s">
        <v>60</v>
      </c>
      <c r="J17" s="89" t="s">
        <v>215</v>
      </c>
      <c r="K17" s="90">
        <v>124</v>
      </c>
      <c r="L17" s="91" t="s">
        <v>356</v>
      </c>
      <c r="M17" s="89" t="s">
        <v>216</v>
      </c>
      <c r="N17" s="92">
        <v>99064796</v>
      </c>
      <c r="O17" s="14" t="s">
        <v>217</v>
      </c>
      <c r="P17" s="93" t="s">
        <v>120</v>
      </c>
      <c r="Q17" s="87" t="s">
        <v>80</v>
      </c>
      <c r="R17" s="77" t="s">
        <v>148</v>
      </c>
      <c r="S17" s="94"/>
      <c r="T17" s="95"/>
      <c r="U17" s="94"/>
      <c r="V17" s="227">
        <v>67</v>
      </c>
      <c r="W17" s="36">
        <v>42478</v>
      </c>
      <c r="X17" s="96">
        <v>42480</v>
      </c>
      <c r="Y17" s="81">
        <f>X17-W17</f>
        <v>2</v>
      </c>
      <c r="Z17" s="12" t="s">
        <v>175</v>
      </c>
      <c r="AA17" s="12" t="s">
        <v>358</v>
      </c>
      <c r="AB17" s="5" t="s">
        <v>165</v>
      </c>
      <c r="AC17" s="5" t="s">
        <v>165</v>
      </c>
      <c r="AD17" s="115" t="s">
        <v>359</v>
      </c>
      <c r="AE17" s="196">
        <v>830108265</v>
      </c>
      <c r="AF17" s="82" t="s">
        <v>107</v>
      </c>
      <c r="AG17" s="7">
        <v>83816</v>
      </c>
      <c r="AH17" s="93"/>
      <c r="AI17" s="93"/>
      <c r="AJ17" s="7"/>
      <c r="AK17" s="197"/>
      <c r="AL17" s="111"/>
      <c r="AM17" s="92">
        <v>99064796</v>
      </c>
      <c r="AN17" s="92"/>
      <c r="AO17" s="81">
        <f t="shared" si="52"/>
        <v>99064796</v>
      </c>
      <c r="AP17" s="10"/>
      <c r="AQ17" s="112"/>
      <c r="AR17" s="113"/>
      <c r="AS17" s="113"/>
      <c r="AT17" s="77"/>
      <c r="AU17" s="36"/>
      <c r="AV17" s="36">
        <v>42735</v>
      </c>
      <c r="AW17" s="9">
        <f>AV17-AU17</f>
        <v>42735</v>
      </c>
      <c r="AX17" s="114"/>
      <c r="AY17" s="12"/>
      <c r="AZ17" s="116"/>
      <c r="BA17" s="95"/>
      <c r="BB17" s="96"/>
      <c r="BC17" s="96"/>
      <c r="BD17" s="81"/>
      <c r="BE17" s="102"/>
      <c r="BF17" s="96"/>
      <c r="BG17" s="81"/>
      <c r="BH17" s="117"/>
      <c r="BI17" s="96"/>
      <c r="BJ17" s="81"/>
      <c r="BK17" s="81"/>
      <c r="BL17" s="96"/>
      <c r="BM17" s="81"/>
      <c r="BN17" s="117"/>
      <c r="BO17" s="117"/>
      <c r="BP17" s="81"/>
      <c r="BQ17" s="81"/>
      <c r="BR17" s="96"/>
      <c r="BS17" s="81"/>
      <c r="BT17" s="118"/>
      <c r="BU17" s="118"/>
      <c r="BV17" s="118"/>
      <c r="BW17" s="119"/>
      <c r="BX17" s="119"/>
      <c r="BY17" s="82"/>
      <c r="BZ17" s="119"/>
      <c r="CA17" s="81"/>
      <c r="CB17" s="119"/>
      <c r="CC17" s="119"/>
      <c r="CD17" s="82"/>
      <c r="CE17" s="119"/>
      <c r="CF17" s="81"/>
      <c r="CG17" s="119"/>
      <c r="CH17" s="119"/>
      <c r="CI17" s="82"/>
      <c r="CJ17" s="119"/>
      <c r="CK17" s="81"/>
      <c r="CL17" s="121"/>
      <c r="CM17" s="96"/>
      <c r="CN17" s="102"/>
      <c r="CO17" s="81"/>
      <c r="CP17" s="121"/>
      <c r="CQ17" s="122"/>
      <c r="CR17" s="123"/>
      <c r="CS17" s="123"/>
      <c r="CT17" s="123"/>
      <c r="CU17" s="87"/>
      <c r="CV17" s="87"/>
      <c r="CW17" s="87"/>
      <c r="CX17" s="87"/>
      <c r="CY17" s="87"/>
      <c r="CZ17" s="92"/>
      <c r="DA17" s="124"/>
      <c r="DB17" s="270"/>
      <c r="DC17" s="92"/>
      <c r="DD17" s="125"/>
    </row>
    <row r="18" spans="1:108" s="84" customFormat="1" ht="76.5" x14ac:dyDescent="0.25">
      <c r="B18" s="71" t="s">
        <v>176</v>
      </c>
      <c r="C18" s="72" t="s">
        <v>184</v>
      </c>
      <c r="D18" s="255">
        <v>7</v>
      </c>
      <c r="E18" s="36">
        <v>42429</v>
      </c>
      <c r="F18" s="74" t="s">
        <v>111</v>
      </c>
      <c r="G18" s="74" t="s">
        <v>112</v>
      </c>
      <c r="H18" s="75" t="s">
        <v>79</v>
      </c>
      <c r="I18" s="75" t="s">
        <v>129</v>
      </c>
      <c r="J18" s="249" t="s">
        <v>185</v>
      </c>
      <c r="K18" s="83">
        <v>18</v>
      </c>
      <c r="L18" s="76" t="s">
        <v>187</v>
      </c>
      <c r="M18" s="3" t="s">
        <v>186</v>
      </c>
      <c r="N18" s="9">
        <v>549402759</v>
      </c>
      <c r="O18" s="8" t="s">
        <v>188</v>
      </c>
      <c r="P18" s="77" t="s">
        <v>98</v>
      </c>
      <c r="Q18" s="78" t="s">
        <v>80</v>
      </c>
      <c r="R18" s="77" t="s">
        <v>148</v>
      </c>
      <c r="S18" s="79"/>
      <c r="T18" s="80"/>
      <c r="U18" s="79"/>
      <c r="V18" s="227">
        <v>73</v>
      </c>
      <c r="W18" s="36">
        <v>42486</v>
      </c>
      <c r="X18" s="36">
        <v>42486</v>
      </c>
      <c r="Y18" s="81"/>
      <c r="Z18" s="75" t="s">
        <v>142</v>
      </c>
      <c r="AA18" s="2" t="s">
        <v>346</v>
      </c>
      <c r="AB18" s="75" t="s">
        <v>85</v>
      </c>
      <c r="AC18" s="75" t="s">
        <v>85</v>
      </c>
      <c r="AD18" s="115" t="s">
        <v>347</v>
      </c>
      <c r="AE18" s="98">
        <v>830500329</v>
      </c>
      <c r="AF18" s="82" t="s">
        <v>131</v>
      </c>
      <c r="AG18" s="83">
        <v>91716</v>
      </c>
      <c r="AH18" s="36"/>
      <c r="AI18" s="92"/>
      <c r="AJ18" s="4"/>
      <c r="AK18" s="12"/>
      <c r="AL18" s="105"/>
      <c r="AM18" s="105">
        <v>549327329</v>
      </c>
      <c r="AN18" s="81"/>
      <c r="AO18" s="81">
        <f t="shared" ref="AO18" si="67">+AM18+AN18</f>
        <v>549327329</v>
      </c>
      <c r="AP18" s="126" t="s">
        <v>15</v>
      </c>
      <c r="AQ18" s="127" t="s">
        <v>27</v>
      </c>
      <c r="AR18" s="127" t="s">
        <v>27</v>
      </c>
      <c r="AS18" s="127" t="s">
        <v>27</v>
      </c>
      <c r="AT18" s="128" t="s">
        <v>27</v>
      </c>
      <c r="AU18" s="36">
        <v>42492</v>
      </c>
      <c r="AV18" s="36">
        <v>42551</v>
      </c>
      <c r="AW18" s="9">
        <f t="shared" ref="AW18" si="68">AV18-AU18</f>
        <v>59</v>
      </c>
      <c r="AX18" s="9"/>
      <c r="AY18" s="244" t="s">
        <v>349</v>
      </c>
      <c r="AZ18" s="100" t="e">
        <f>LOOKUP(AY18,#REF!,#REF!)</f>
        <v>#REF!</v>
      </c>
      <c r="BA18" s="21"/>
      <c r="BB18" s="130"/>
      <c r="BC18" s="79"/>
      <c r="BD18" s="9"/>
      <c r="BE18" s="9"/>
      <c r="BF18" s="79"/>
      <c r="BG18" s="9"/>
      <c r="BH18" s="76"/>
      <c r="BI18" s="77"/>
      <c r="BJ18" s="9"/>
      <c r="BK18" s="9"/>
      <c r="BL18" s="79"/>
      <c r="BM18" s="9"/>
      <c r="BN18" s="131"/>
      <c r="BO18" s="131"/>
      <c r="BP18" s="81"/>
      <c r="BQ18" s="9"/>
      <c r="BR18" s="79"/>
      <c r="BS18" s="9"/>
      <c r="BT18" s="118">
        <f t="shared" si="54"/>
        <v>0</v>
      </c>
      <c r="BU18" s="118">
        <f t="shared" ref="BU18" si="69">+BD18+BJ18+BP18+BT18</f>
        <v>0</v>
      </c>
      <c r="BV18" s="118">
        <f t="shared" si="56"/>
        <v>549327329</v>
      </c>
      <c r="BW18" s="77"/>
      <c r="BX18" s="77"/>
      <c r="BY18" s="77"/>
      <c r="BZ18" s="77"/>
      <c r="CA18" s="9"/>
      <c r="CB18" s="77"/>
      <c r="CC18" s="77"/>
      <c r="CD18" s="77"/>
      <c r="CE18" s="77"/>
      <c r="CF18" s="9"/>
      <c r="CG18" s="119"/>
      <c r="CH18" s="119"/>
      <c r="CI18" s="77"/>
      <c r="CJ18" s="77"/>
      <c r="CK18" s="77"/>
      <c r="CL18" s="101"/>
      <c r="CM18" s="96">
        <f t="shared" si="57"/>
        <v>42551</v>
      </c>
      <c r="CN18" s="102"/>
      <c r="CO18" s="81"/>
      <c r="CP18" s="101"/>
      <c r="CQ18" s="101" t="e">
        <f>+SUMIFS(#REF!,#REF!,AG18)</f>
        <v>#REF!</v>
      </c>
      <c r="CR18" s="81" t="e">
        <f>+SUMIFS(#REF!,#REF!,BB18)+SUMIFS(#REF!,#REF!,BH18)+SUMIFS(#REF!,#REF!,BN18)</f>
        <v>#REF!</v>
      </c>
      <c r="CS18" s="103" t="e">
        <f t="shared" ref="CS18" si="70">+(CQ18+CR18)/BV18</f>
        <v>#REF!</v>
      </c>
      <c r="CT18" s="103"/>
      <c r="CU18" s="104" t="str">
        <f t="shared" si="59"/>
        <v>EN EJECUCIÓN</v>
      </c>
      <c r="CV18" s="104"/>
      <c r="CW18" s="133">
        <f t="shared" si="60"/>
        <v>42492</v>
      </c>
      <c r="CX18" s="104">
        <f t="shared" ref="CX18" si="71">+CM18</f>
        <v>42551</v>
      </c>
      <c r="CY18" s="134">
        <f t="shared" ref="CY18" si="72">+CX18-CW18</f>
        <v>59</v>
      </c>
      <c r="CZ18" s="134">
        <f t="shared" ref="CZ18" si="73">+$DB$1-CW18</f>
        <v>-215</v>
      </c>
      <c r="DA18" s="135">
        <f t="shared" ref="DA18" si="74">+IF(CZ18&gt;=CY18,100,(CZ18/CY18)*100)</f>
        <v>-364.40677966101697</v>
      </c>
      <c r="DB18" s="270"/>
      <c r="DC18" s="134">
        <f t="shared" ref="DC18" si="75">+DA18</f>
        <v>-364.40677966101697</v>
      </c>
      <c r="DD18" s="247" t="e">
        <f t="shared" ref="DD18" si="76">+CS18</f>
        <v>#REF!</v>
      </c>
    </row>
    <row r="19" spans="1:108" ht="38.25" x14ac:dyDescent="0.25">
      <c r="A19" s="87"/>
      <c r="B19" s="12" t="s">
        <v>115</v>
      </c>
      <c r="C19" s="220"/>
      <c r="D19" s="88">
        <v>70</v>
      </c>
      <c r="E19" s="36">
        <v>42471</v>
      </c>
      <c r="F19" s="12" t="s">
        <v>90</v>
      </c>
      <c r="G19" s="12" t="s">
        <v>122</v>
      </c>
      <c r="H19" s="5" t="s">
        <v>172</v>
      </c>
      <c r="I19" s="5" t="s">
        <v>280</v>
      </c>
      <c r="J19" s="89" t="s">
        <v>281</v>
      </c>
      <c r="K19" s="90">
        <v>141</v>
      </c>
      <c r="L19" s="91">
        <v>78131602</v>
      </c>
      <c r="M19" s="89" t="s">
        <v>282</v>
      </c>
      <c r="N19" s="26">
        <v>1067450134</v>
      </c>
      <c r="O19" s="14" t="s">
        <v>283</v>
      </c>
      <c r="P19" s="18" t="s">
        <v>119</v>
      </c>
      <c r="Q19" s="178" t="s">
        <v>80</v>
      </c>
      <c r="R19" s="179" t="s">
        <v>148</v>
      </c>
      <c r="S19" s="94"/>
      <c r="T19" s="95"/>
      <c r="U19" s="94"/>
      <c r="V19" s="227">
        <v>75</v>
      </c>
      <c r="W19" s="36">
        <v>42488</v>
      </c>
      <c r="X19" s="96">
        <v>42493</v>
      </c>
      <c r="Y19" s="81"/>
      <c r="Z19" s="75" t="s">
        <v>284</v>
      </c>
      <c r="AA19" s="75" t="s">
        <v>285</v>
      </c>
      <c r="AB19" s="5" t="s">
        <v>85</v>
      </c>
      <c r="AC19" s="5" t="s">
        <v>85</v>
      </c>
      <c r="AD19" s="12" t="s">
        <v>286</v>
      </c>
      <c r="AE19" s="187">
        <v>900062917</v>
      </c>
      <c r="AF19" s="82" t="s">
        <v>147</v>
      </c>
      <c r="AG19" s="7">
        <v>92716</v>
      </c>
      <c r="AH19" s="93"/>
      <c r="AI19" s="93"/>
      <c r="AJ19" s="7"/>
      <c r="AK19" s="186"/>
      <c r="AL19" s="111"/>
      <c r="AM19" s="92">
        <v>1067450134</v>
      </c>
      <c r="AN19" s="92"/>
      <c r="AO19" s="81">
        <f t="shared" ref="AO19" si="77">+AM19+AN19</f>
        <v>1067450134</v>
      </c>
      <c r="AP19" s="126"/>
      <c r="AQ19" s="112"/>
      <c r="AR19" s="113"/>
      <c r="AS19" s="113"/>
      <c r="AT19" s="77"/>
      <c r="AU19" s="36"/>
      <c r="AV19" s="36"/>
      <c r="AW19" s="9"/>
      <c r="AX19" s="114"/>
      <c r="AY19" s="12"/>
      <c r="AZ19" s="116"/>
      <c r="BA19" s="95"/>
      <c r="BB19" s="96"/>
      <c r="BC19" s="96"/>
      <c r="BD19" s="81"/>
      <c r="BE19" s="102"/>
      <c r="BF19" s="96"/>
      <c r="BG19" s="81"/>
      <c r="BH19" s="117"/>
      <c r="BI19" s="96"/>
      <c r="BJ19" s="81"/>
      <c r="BK19" s="81"/>
      <c r="BL19" s="96"/>
      <c r="BM19" s="81"/>
      <c r="BN19" s="117"/>
      <c r="BO19" s="117"/>
      <c r="BP19" s="81"/>
      <c r="BQ19" s="81"/>
      <c r="BR19" s="96"/>
      <c r="BS19" s="81"/>
      <c r="BT19" s="118"/>
      <c r="BU19" s="118"/>
      <c r="BV19" s="118"/>
      <c r="BW19" s="119"/>
      <c r="BX19" s="119"/>
      <c r="BY19" s="82"/>
      <c r="BZ19" s="119"/>
      <c r="CA19" s="81"/>
      <c r="CB19" s="119"/>
      <c r="CC19" s="119"/>
      <c r="CD19" s="82"/>
      <c r="CE19" s="119"/>
      <c r="CF19" s="81"/>
      <c r="CG19" s="119"/>
      <c r="CH19" s="119"/>
      <c r="CI19" s="82"/>
      <c r="CJ19" s="119"/>
      <c r="CK19" s="81"/>
      <c r="CL19" s="121"/>
      <c r="CM19" s="96"/>
      <c r="CN19" s="102"/>
      <c r="CO19" s="81"/>
      <c r="CP19" s="121"/>
      <c r="CQ19" s="122"/>
      <c r="CR19" s="123"/>
      <c r="CS19" s="123"/>
      <c r="CT19" s="123"/>
      <c r="CU19" s="87"/>
      <c r="CV19" s="87"/>
      <c r="CW19" s="87"/>
      <c r="CX19" s="87"/>
      <c r="CY19" s="87"/>
      <c r="CZ19" s="92"/>
      <c r="DA19" s="124"/>
      <c r="DB19" s="87"/>
      <c r="DC19" s="92"/>
      <c r="DD19" s="125"/>
    </row>
    <row r="20" spans="1:108" ht="63.75" x14ac:dyDescent="0.25">
      <c r="A20" s="87"/>
      <c r="B20" s="12" t="s">
        <v>115</v>
      </c>
      <c r="C20" s="220"/>
      <c r="D20" s="88">
        <v>71</v>
      </c>
      <c r="E20" s="36">
        <v>42478</v>
      </c>
      <c r="F20" s="12" t="s">
        <v>90</v>
      </c>
      <c r="G20" s="74" t="s">
        <v>94</v>
      </c>
      <c r="H20" s="5" t="s">
        <v>172</v>
      </c>
      <c r="I20" s="5" t="s">
        <v>62</v>
      </c>
      <c r="J20" s="89" t="s">
        <v>287</v>
      </c>
      <c r="K20" s="90">
        <v>258</v>
      </c>
      <c r="L20" s="91">
        <v>801616</v>
      </c>
      <c r="M20" s="89" t="s">
        <v>288</v>
      </c>
      <c r="N20" s="26">
        <v>20000000</v>
      </c>
      <c r="O20" s="14" t="s">
        <v>289</v>
      </c>
      <c r="P20" s="18" t="s">
        <v>86</v>
      </c>
      <c r="Q20" s="178" t="s">
        <v>80</v>
      </c>
      <c r="R20" s="179" t="s">
        <v>81</v>
      </c>
      <c r="S20" s="94"/>
      <c r="T20" s="95"/>
      <c r="U20" s="94"/>
      <c r="V20" s="227">
        <v>70</v>
      </c>
      <c r="W20" s="36">
        <v>42480</v>
      </c>
      <c r="X20" s="96"/>
      <c r="Y20" s="81"/>
      <c r="Z20" s="75" t="s">
        <v>175</v>
      </c>
      <c r="AA20" s="75" t="s">
        <v>84</v>
      </c>
      <c r="AB20" s="5" t="s">
        <v>85</v>
      </c>
      <c r="AC20" s="5" t="s">
        <v>85</v>
      </c>
      <c r="AD20" s="12" t="s">
        <v>291</v>
      </c>
      <c r="AE20" s="187">
        <v>1152447287</v>
      </c>
      <c r="AF20" s="82"/>
      <c r="AG20" s="7">
        <v>85416</v>
      </c>
      <c r="AH20" s="93"/>
      <c r="AI20" s="93" t="s">
        <v>292</v>
      </c>
      <c r="AJ20" s="7">
        <v>42058216512</v>
      </c>
      <c r="AK20" s="186" t="s">
        <v>92</v>
      </c>
      <c r="AL20" s="111">
        <v>2500000</v>
      </c>
      <c r="AM20" s="92">
        <v>20000000</v>
      </c>
      <c r="AN20" s="92"/>
      <c r="AO20" s="81">
        <f t="shared" ref="AO20" si="78">+AM20+AN20</f>
        <v>20000000</v>
      </c>
      <c r="AP20" s="10"/>
      <c r="AQ20" s="112"/>
      <c r="AR20" s="113"/>
      <c r="AS20" s="113"/>
      <c r="AT20" s="77"/>
      <c r="AU20" s="36"/>
      <c r="AV20" s="36"/>
      <c r="AW20" s="9">
        <f>AV20-AU20</f>
        <v>0</v>
      </c>
      <c r="AX20" s="114"/>
      <c r="AY20" s="12" t="s">
        <v>19</v>
      </c>
      <c r="AZ20" s="116"/>
      <c r="BA20" s="95"/>
      <c r="BB20" s="96"/>
      <c r="BC20" s="96"/>
      <c r="BD20" s="81"/>
      <c r="BE20" s="102"/>
      <c r="BF20" s="96"/>
      <c r="BG20" s="81"/>
      <c r="BH20" s="117"/>
      <c r="BI20" s="96"/>
      <c r="BJ20" s="81"/>
      <c r="BK20" s="81"/>
      <c r="BL20" s="96"/>
      <c r="BM20" s="81"/>
      <c r="BN20" s="117"/>
      <c r="BO20" s="117"/>
      <c r="BP20" s="81"/>
      <c r="BQ20" s="81"/>
      <c r="BR20" s="96"/>
      <c r="BS20" s="81"/>
      <c r="BT20" s="118"/>
      <c r="BU20" s="118"/>
      <c r="BV20" s="118"/>
      <c r="BW20" s="119"/>
      <c r="BX20" s="119"/>
      <c r="BY20" s="82"/>
      <c r="BZ20" s="119"/>
      <c r="CA20" s="81"/>
      <c r="CB20" s="119"/>
      <c r="CC20" s="119"/>
      <c r="CD20" s="82"/>
      <c r="CE20" s="119"/>
      <c r="CF20" s="81"/>
      <c r="CG20" s="119"/>
      <c r="CH20" s="119"/>
      <c r="CI20" s="82"/>
      <c r="CJ20" s="119"/>
      <c r="CK20" s="81"/>
      <c r="CL20" s="121"/>
      <c r="CM20" s="96"/>
      <c r="CN20" s="102"/>
      <c r="CO20" s="81"/>
      <c r="CP20" s="121"/>
      <c r="CQ20" s="122"/>
      <c r="CR20" s="123"/>
      <c r="CS20" s="123"/>
      <c r="CT20" s="123"/>
      <c r="CU20" s="87"/>
      <c r="CV20" s="87"/>
      <c r="CW20" s="87"/>
      <c r="CX20" s="87"/>
      <c r="CY20" s="87"/>
      <c r="CZ20" s="92"/>
      <c r="DA20" s="124"/>
      <c r="DB20" s="87"/>
      <c r="DC20" s="92"/>
      <c r="DD20" s="125"/>
    </row>
    <row r="21" spans="1:108" ht="63.75" x14ac:dyDescent="0.25">
      <c r="A21" s="87"/>
      <c r="B21" s="12" t="s">
        <v>116</v>
      </c>
      <c r="C21" s="220"/>
      <c r="D21" s="88">
        <v>72</v>
      </c>
      <c r="E21" s="36">
        <v>42478</v>
      </c>
      <c r="F21" s="12" t="s">
        <v>90</v>
      </c>
      <c r="G21" s="74" t="s">
        <v>94</v>
      </c>
      <c r="H21" s="5" t="s">
        <v>172</v>
      </c>
      <c r="I21" s="5" t="s">
        <v>62</v>
      </c>
      <c r="J21" s="89" t="s">
        <v>287</v>
      </c>
      <c r="K21" s="90">
        <v>259</v>
      </c>
      <c r="L21" s="91">
        <v>801616</v>
      </c>
      <c r="M21" s="89" t="s">
        <v>288</v>
      </c>
      <c r="N21" s="26">
        <v>20000000</v>
      </c>
      <c r="O21" s="14" t="s">
        <v>293</v>
      </c>
      <c r="P21" s="18" t="s">
        <v>86</v>
      </c>
      <c r="Q21" s="178" t="s">
        <v>290</v>
      </c>
      <c r="R21" s="179" t="s">
        <v>81</v>
      </c>
      <c r="S21" s="94"/>
      <c r="T21" s="95"/>
      <c r="U21" s="94"/>
      <c r="V21" s="227">
        <v>69</v>
      </c>
      <c r="W21" s="36">
        <v>42480</v>
      </c>
      <c r="X21" s="96"/>
      <c r="Y21" s="81"/>
      <c r="Z21" s="75" t="s">
        <v>175</v>
      </c>
      <c r="AA21" s="75" t="s">
        <v>84</v>
      </c>
      <c r="AB21" s="5" t="s">
        <v>85</v>
      </c>
      <c r="AC21" s="5" t="s">
        <v>85</v>
      </c>
      <c r="AD21" s="12" t="s">
        <v>294</v>
      </c>
      <c r="AE21" s="187">
        <v>1032429194</v>
      </c>
      <c r="AF21" s="82"/>
      <c r="AG21" s="7"/>
      <c r="AH21" s="93"/>
      <c r="AI21" s="93" t="s">
        <v>292</v>
      </c>
      <c r="AJ21" s="7">
        <v>24030491874</v>
      </c>
      <c r="AK21" s="186" t="s">
        <v>295</v>
      </c>
      <c r="AL21" s="111">
        <v>2500000</v>
      </c>
      <c r="AM21" s="92">
        <v>20000000</v>
      </c>
      <c r="AN21" s="92"/>
      <c r="AO21" s="81">
        <f t="shared" ref="AO21:AO22" si="79">+AM21+AN21</f>
        <v>20000000</v>
      </c>
      <c r="AP21" s="10"/>
      <c r="AQ21" s="112"/>
      <c r="AR21" s="113"/>
      <c r="AS21" s="113"/>
      <c r="AT21" s="77"/>
      <c r="AU21" s="36"/>
      <c r="AV21" s="36">
        <v>42726</v>
      </c>
      <c r="AW21" s="9">
        <f>AV21-AU21</f>
        <v>42726</v>
      </c>
      <c r="AX21" s="114"/>
      <c r="AY21" s="12" t="s">
        <v>19</v>
      </c>
      <c r="AZ21" s="116"/>
      <c r="BA21" s="95"/>
      <c r="BB21" s="96"/>
      <c r="BC21" s="96"/>
      <c r="BD21" s="81"/>
      <c r="BE21" s="102"/>
      <c r="BF21" s="96"/>
      <c r="BG21" s="81"/>
      <c r="BH21" s="117"/>
      <c r="BI21" s="96"/>
      <c r="BJ21" s="81"/>
      <c r="BK21" s="81"/>
      <c r="BL21" s="96"/>
      <c r="BM21" s="81"/>
      <c r="BN21" s="117"/>
      <c r="BO21" s="117"/>
      <c r="BP21" s="81"/>
      <c r="BQ21" s="81"/>
      <c r="BR21" s="96"/>
      <c r="BS21" s="81"/>
      <c r="BT21" s="118"/>
      <c r="BU21" s="118"/>
      <c r="BV21" s="118"/>
      <c r="BW21" s="119"/>
      <c r="BX21" s="119"/>
      <c r="BY21" s="82"/>
      <c r="BZ21" s="119"/>
      <c r="CA21" s="81"/>
      <c r="CB21" s="119"/>
      <c r="CC21" s="119"/>
      <c r="CD21" s="82"/>
      <c r="CE21" s="119"/>
      <c r="CF21" s="81"/>
      <c r="CG21" s="119"/>
      <c r="CH21" s="119"/>
      <c r="CI21" s="82"/>
      <c r="CJ21" s="119"/>
      <c r="CK21" s="81"/>
      <c r="CL21" s="121"/>
      <c r="CM21" s="96"/>
      <c r="CN21" s="102"/>
      <c r="CO21" s="81"/>
      <c r="CP21" s="121"/>
      <c r="CQ21" s="122"/>
      <c r="CR21" s="123"/>
      <c r="CS21" s="123"/>
      <c r="CT21" s="123"/>
      <c r="CU21" s="87"/>
      <c r="CV21" s="87"/>
      <c r="CW21" s="87"/>
      <c r="CX21" s="87"/>
      <c r="CY21" s="87"/>
      <c r="CZ21" s="92"/>
      <c r="DA21" s="124"/>
      <c r="DB21" s="87"/>
      <c r="DC21" s="92"/>
      <c r="DD21" s="125"/>
    </row>
    <row r="22" spans="1:108" ht="52.5" customHeight="1" x14ac:dyDescent="0.25">
      <c r="A22" s="87"/>
      <c r="B22" s="12" t="s">
        <v>116</v>
      </c>
      <c r="C22" s="220"/>
      <c r="D22" s="266">
        <v>73</v>
      </c>
      <c r="E22" s="36">
        <v>42481</v>
      </c>
      <c r="F22" s="12" t="s">
        <v>90</v>
      </c>
      <c r="G22" s="12" t="s">
        <v>95</v>
      </c>
      <c r="H22" s="10" t="s">
        <v>61</v>
      </c>
      <c r="I22" s="10" t="s">
        <v>61</v>
      </c>
      <c r="J22" s="189" t="s">
        <v>296</v>
      </c>
      <c r="K22" s="90">
        <v>172</v>
      </c>
      <c r="L22" s="91">
        <v>821119</v>
      </c>
      <c r="M22" s="89" t="s">
        <v>297</v>
      </c>
      <c r="N22" s="26">
        <v>328000</v>
      </c>
      <c r="O22" s="14" t="s">
        <v>298</v>
      </c>
      <c r="P22" s="18" t="s">
        <v>141</v>
      </c>
      <c r="Q22" s="86" t="s">
        <v>99</v>
      </c>
      <c r="R22" s="12" t="s">
        <v>299</v>
      </c>
      <c r="S22" s="94"/>
      <c r="T22" s="95"/>
      <c r="U22" s="94"/>
      <c r="V22" s="227"/>
      <c r="X22" s="96"/>
      <c r="Y22" s="81">
        <f t="shared" ref="Y22" si="80">W22-X22</f>
        <v>0</v>
      </c>
      <c r="Z22" s="12" t="s">
        <v>175</v>
      </c>
      <c r="AA22" s="12" t="s">
        <v>300</v>
      </c>
      <c r="AB22" s="5" t="s">
        <v>85</v>
      </c>
      <c r="AC22" s="5" t="s">
        <v>85</v>
      </c>
      <c r="AD22" s="12" t="s">
        <v>301</v>
      </c>
      <c r="AE22" s="187">
        <v>860007590</v>
      </c>
      <c r="AF22" s="82" t="s">
        <v>177</v>
      </c>
      <c r="AG22" s="7"/>
      <c r="AH22" s="93"/>
      <c r="AI22" s="93" t="s">
        <v>292</v>
      </c>
      <c r="AJ22" s="7">
        <v>8600075906</v>
      </c>
      <c r="AK22" s="186" t="s">
        <v>132</v>
      </c>
      <c r="AL22" s="111"/>
      <c r="AM22" s="92">
        <v>328000</v>
      </c>
      <c r="AN22" s="92"/>
      <c r="AO22" s="81">
        <f t="shared" si="79"/>
        <v>328000</v>
      </c>
      <c r="AP22" s="126"/>
      <c r="AQ22" s="127"/>
      <c r="AR22" s="36"/>
      <c r="AS22" s="36"/>
      <c r="AT22" s="36"/>
      <c r="AU22" s="36"/>
      <c r="AV22" s="36">
        <v>42735</v>
      </c>
      <c r="AW22" s="9">
        <f t="shared" ref="AW22" si="81">AV22-AU22</f>
        <v>42735</v>
      </c>
      <c r="AX22" s="9"/>
      <c r="AY22" s="244" t="s">
        <v>37</v>
      </c>
      <c r="AZ22" s="100"/>
      <c r="BA22" s="254"/>
      <c r="BB22" s="79"/>
      <c r="BC22" s="79"/>
      <c r="BD22" s="9"/>
      <c r="BE22" s="246"/>
      <c r="BF22" s="79"/>
      <c r="BG22" s="9"/>
      <c r="BH22" s="76"/>
      <c r="BI22" s="77"/>
      <c r="BJ22" s="9"/>
      <c r="BK22" s="9"/>
      <c r="BL22" s="79"/>
      <c r="BM22" s="9"/>
      <c r="BN22" s="131"/>
      <c r="BO22" s="131"/>
      <c r="BP22" s="81"/>
      <c r="BQ22" s="9"/>
      <c r="BR22" s="79"/>
      <c r="BS22" s="9"/>
      <c r="BT22" s="118">
        <f t="shared" ref="BT22" si="82">+AN22</f>
        <v>0</v>
      </c>
      <c r="BU22" s="118">
        <f t="shared" ref="BU22" si="83">+BD22+BJ22+BP22+BT22</f>
        <v>0</v>
      </c>
      <c r="BV22" s="118">
        <f t="shared" ref="BV22" si="84">+AO22+BU22</f>
        <v>328000</v>
      </c>
      <c r="BW22" s="77"/>
      <c r="BX22" s="77"/>
      <c r="BY22" s="8"/>
      <c r="BZ22" s="77"/>
      <c r="CA22" s="9"/>
      <c r="CB22" s="9"/>
      <c r="CC22" s="77"/>
      <c r="CD22" s="77"/>
      <c r="CE22" s="77"/>
      <c r="CF22" s="9"/>
      <c r="CG22" s="119"/>
      <c r="CH22" s="119"/>
      <c r="CI22" s="77"/>
      <c r="CJ22" s="77"/>
      <c r="CK22" s="77"/>
      <c r="CL22" s="101"/>
      <c r="CM22" s="96">
        <f t="shared" ref="CM22" si="85">+IF(BX22&gt;AV22,IF(CC22&gt;BX22,IF(CH22&gt;CC22,CH22,CC22),BX22),AV22)</f>
        <v>42735</v>
      </c>
      <c r="CN22" s="102"/>
      <c r="CO22" s="81"/>
      <c r="CP22" s="101"/>
      <c r="CQ22" s="101" t="e">
        <f>+SUMIFS(#REF!,#REF!,AG22)</f>
        <v>#REF!</v>
      </c>
      <c r="CR22" s="81" t="e">
        <f>+SUMIFS(#REF!,#REF!,BB22)+SUMIFS(#REF!,#REF!,BH22)+SUMIFS(#REF!,#REF!,BN22)</f>
        <v>#REF!</v>
      </c>
      <c r="CS22" s="103" t="e">
        <f t="shared" ref="CS22" si="86">+(CQ22+CR22)/BV22</f>
        <v>#REF!</v>
      </c>
      <c r="CT22" s="103"/>
      <c r="CU22" s="104" t="str">
        <f t="shared" ref="CU22" si="87">+R22</f>
        <v>EN EVALUACIÓN</v>
      </c>
      <c r="CV22" s="104"/>
      <c r="CW22" s="133">
        <f t="shared" ref="CW22" si="88">+AU22</f>
        <v>0</v>
      </c>
      <c r="CX22" s="104">
        <f t="shared" ref="CX22" si="89">+CM22</f>
        <v>42735</v>
      </c>
      <c r="CY22" s="134">
        <f t="shared" ref="CY22" si="90">+CX22-CW22</f>
        <v>42735</v>
      </c>
      <c r="CZ22" s="134">
        <f t="shared" ref="CZ22" si="91">+$DB$1-CW22</f>
        <v>42277</v>
      </c>
      <c r="DA22" s="135">
        <f t="shared" ref="DA22" si="92">+IF(CZ22&gt;=CY22,100,(CZ22/CY22)*100)</f>
        <v>98.928278928278928</v>
      </c>
      <c r="DB22" s="87"/>
      <c r="DC22" s="92"/>
      <c r="DD22" s="125"/>
    </row>
    <row r="23" spans="1:108" ht="51" x14ac:dyDescent="0.25">
      <c r="A23" s="87"/>
      <c r="B23" s="12" t="s">
        <v>116</v>
      </c>
      <c r="C23" s="198"/>
      <c r="D23" s="88">
        <v>74</v>
      </c>
      <c r="E23" s="36">
        <v>42481</v>
      </c>
      <c r="F23" s="12" t="s">
        <v>90</v>
      </c>
      <c r="G23" s="12" t="s">
        <v>95</v>
      </c>
      <c r="H23" s="10" t="s">
        <v>61</v>
      </c>
      <c r="I23" s="10" t="s">
        <v>61</v>
      </c>
      <c r="J23" s="89" t="s">
        <v>312</v>
      </c>
      <c r="K23" s="90">
        <v>261</v>
      </c>
      <c r="L23" s="91" t="s">
        <v>96</v>
      </c>
      <c r="M23" s="89" t="s">
        <v>97</v>
      </c>
      <c r="N23" s="26">
        <v>16692864</v>
      </c>
      <c r="O23" s="14" t="s">
        <v>319</v>
      </c>
      <c r="P23" s="18" t="s">
        <v>98</v>
      </c>
      <c r="Q23" s="86" t="s">
        <v>99</v>
      </c>
      <c r="R23" s="12" t="s">
        <v>320</v>
      </c>
      <c r="S23" s="94"/>
      <c r="T23" s="95"/>
      <c r="U23" s="94"/>
      <c r="V23" s="227"/>
      <c r="X23" s="96"/>
      <c r="Y23" s="81"/>
      <c r="Z23" s="12" t="s">
        <v>142</v>
      </c>
      <c r="AA23" s="12" t="s">
        <v>321</v>
      </c>
      <c r="AB23" s="5" t="s">
        <v>85</v>
      </c>
      <c r="AC23" s="5" t="s">
        <v>85</v>
      </c>
      <c r="AD23" s="12" t="s">
        <v>322</v>
      </c>
      <c r="AE23" s="187"/>
      <c r="AF23" s="82"/>
      <c r="AG23" s="7"/>
      <c r="AH23" s="93"/>
      <c r="AI23" s="93"/>
      <c r="AJ23" s="7"/>
      <c r="AK23" s="186"/>
      <c r="AL23" s="111"/>
      <c r="AM23" s="92"/>
      <c r="AN23" s="92"/>
      <c r="AO23" s="92"/>
      <c r="AP23" s="10"/>
      <c r="AQ23" s="112"/>
      <c r="AR23" s="113"/>
      <c r="AS23" s="113"/>
      <c r="AT23" s="77"/>
      <c r="AU23" s="36"/>
      <c r="AV23" s="36"/>
      <c r="AW23" s="9"/>
      <c r="AX23" s="114"/>
      <c r="AY23" s="12"/>
      <c r="AZ23" s="116"/>
      <c r="BA23" s="95"/>
      <c r="BB23" s="96"/>
      <c r="BC23" s="96"/>
      <c r="BD23" s="81"/>
      <c r="BE23" s="102"/>
      <c r="BF23" s="96"/>
      <c r="BG23" s="81"/>
      <c r="BH23" s="117"/>
      <c r="BI23" s="96"/>
      <c r="BJ23" s="81"/>
      <c r="BK23" s="81"/>
      <c r="BL23" s="96"/>
      <c r="BM23" s="81"/>
      <c r="BN23" s="117"/>
      <c r="BO23" s="117"/>
      <c r="BP23" s="81"/>
      <c r="BQ23" s="81"/>
      <c r="BR23" s="96"/>
      <c r="BS23" s="81"/>
      <c r="BT23" s="118"/>
      <c r="BU23" s="118"/>
      <c r="BV23" s="118"/>
      <c r="BW23" s="119"/>
      <c r="BX23" s="119"/>
      <c r="BY23" s="82"/>
      <c r="BZ23" s="119"/>
      <c r="CA23" s="81"/>
      <c r="CB23" s="119"/>
      <c r="CC23" s="119"/>
      <c r="CD23" s="82"/>
      <c r="CE23" s="119"/>
      <c r="CF23" s="81"/>
      <c r="CG23" s="119"/>
      <c r="CH23" s="119"/>
      <c r="CI23" s="82"/>
      <c r="CJ23" s="119"/>
      <c r="CK23" s="81"/>
      <c r="CL23" s="121"/>
      <c r="CM23" s="96"/>
      <c r="CN23" s="102"/>
      <c r="CO23" s="81"/>
      <c r="CP23" s="121"/>
      <c r="CQ23" s="122"/>
      <c r="CR23" s="123"/>
      <c r="CS23" s="123"/>
      <c r="CT23" s="123"/>
      <c r="CU23" s="87"/>
      <c r="CV23" s="87"/>
      <c r="CW23" s="87"/>
      <c r="CX23" s="87"/>
      <c r="CY23" s="87"/>
      <c r="CZ23" s="92"/>
      <c r="DA23" s="124"/>
      <c r="DB23" s="87"/>
      <c r="DC23" s="92"/>
      <c r="DD23" s="125"/>
    </row>
    <row r="24" spans="1:108" ht="63.75" x14ac:dyDescent="0.25">
      <c r="A24" s="87"/>
      <c r="B24" s="86" t="s">
        <v>114</v>
      </c>
      <c r="C24" s="198"/>
      <c r="D24" s="88">
        <v>75</v>
      </c>
      <c r="E24" s="36">
        <v>42482</v>
      </c>
      <c r="F24" s="12" t="s">
        <v>90</v>
      </c>
      <c r="G24" s="12" t="s">
        <v>95</v>
      </c>
      <c r="H24" s="10" t="s">
        <v>61</v>
      </c>
      <c r="I24" s="10" t="s">
        <v>61</v>
      </c>
      <c r="J24" s="89" t="s">
        <v>313</v>
      </c>
      <c r="K24" s="90">
        <v>31</v>
      </c>
      <c r="L24" s="91" t="s">
        <v>323</v>
      </c>
      <c r="M24" s="89" t="s">
        <v>324</v>
      </c>
      <c r="N24" s="26">
        <v>456365895</v>
      </c>
      <c r="O24" s="14" t="s">
        <v>325</v>
      </c>
      <c r="P24" s="18" t="s">
        <v>98</v>
      </c>
      <c r="Q24" s="86" t="s">
        <v>99</v>
      </c>
      <c r="R24" s="12" t="s">
        <v>320</v>
      </c>
      <c r="S24" s="94"/>
      <c r="T24" s="95"/>
      <c r="U24" s="94"/>
      <c r="V24" s="227"/>
      <c r="X24" s="96"/>
      <c r="Y24" s="81"/>
      <c r="Z24" s="12" t="s">
        <v>142</v>
      </c>
      <c r="AA24" s="12" t="s">
        <v>321</v>
      </c>
      <c r="AB24" s="5" t="s">
        <v>85</v>
      </c>
      <c r="AC24" s="5" t="s">
        <v>85</v>
      </c>
      <c r="AD24" s="12" t="s">
        <v>326</v>
      </c>
      <c r="AE24" s="187"/>
      <c r="AF24" s="82"/>
      <c r="AG24" s="7"/>
      <c r="AH24" s="93"/>
      <c r="AI24" s="93"/>
      <c r="AJ24" s="7"/>
      <c r="AK24" s="186"/>
      <c r="AL24" s="111"/>
      <c r="AM24" s="92"/>
      <c r="AN24" s="92"/>
      <c r="AO24" s="92"/>
      <c r="AP24" s="10"/>
      <c r="AQ24" s="112"/>
      <c r="AR24" s="113"/>
      <c r="AS24" s="113"/>
      <c r="AT24" s="77"/>
      <c r="AU24" s="36"/>
      <c r="AV24" s="36"/>
      <c r="AW24" s="9"/>
      <c r="AX24" s="114"/>
      <c r="AY24" s="12"/>
      <c r="AZ24" s="116"/>
      <c r="BA24" s="95"/>
      <c r="BB24" s="96"/>
      <c r="BC24" s="96"/>
      <c r="BD24" s="81"/>
      <c r="BE24" s="102"/>
      <c r="BF24" s="96"/>
      <c r="BG24" s="81"/>
      <c r="BH24" s="117"/>
      <c r="BI24" s="96"/>
      <c r="BJ24" s="81"/>
      <c r="BK24" s="81"/>
      <c r="BL24" s="96"/>
      <c r="BM24" s="81"/>
      <c r="BN24" s="117"/>
      <c r="BO24" s="117"/>
      <c r="BP24" s="81"/>
      <c r="BQ24" s="81"/>
      <c r="BR24" s="96"/>
      <c r="BS24" s="81"/>
      <c r="BT24" s="118"/>
      <c r="BU24" s="118"/>
      <c r="BV24" s="118"/>
      <c r="BW24" s="119"/>
      <c r="BX24" s="119"/>
      <c r="BY24" s="82"/>
      <c r="BZ24" s="119"/>
      <c r="CA24" s="81"/>
      <c r="CB24" s="119"/>
      <c r="CC24" s="119"/>
      <c r="CD24" s="82"/>
      <c r="CE24" s="119"/>
      <c r="CF24" s="81"/>
      <c r="CG24" s="119"/>
      <c r="CH24" s="119"/>
      <c r="CI24" s="82"/>
      <c r="CJ24" s="119"/>
      <c r="CK24" s="81"/>
      <c r="CL24" s="121"/>
      <c r="CM24" s="96"/>
      <c r="CN24" s="102"/>
      <c r="CO24" s="81"/>
      <c r="CP24" s="121"/>
      <c r="CQ24" s="122"/>
      <c r="CR24" s="123"/>
      <c r="CS24" s="123"/>
      <c r="CT24" s="123"/>
      <c r="CU24" s="87"/>
      <c r="CV24" s="87"/>
      <c r="CW24" s="87"/>
      <c r="CX24" s="87"/>
      <c r="CY24" s="87"/>
      <c r="CZ24" s="92"/>
      <c r="DA24" s="124"/>
      <c r="DB24" s="87"/>
      <c r="DC24" s="92"/>
      <c r="DD24" s="125"/>
    </row>
    <row r="25" spans="1:108" ht="63.75" x14ac:dyDescent="0.25">
      <c r="A25" s="87"/>
      <c r="B25" s="86" t="s">
        <v>114</v>
      </c>
      <c r="C25" s="198"/>
      <c r="D25" s="88">
        <v>76</v>
      </c>
      <c r="E25" s="36">
        <v>42486</v>
      </c>
      <c r="F25" s="12" t="s">
        <v>90</v>
      </c>
      <c r="G25" s="74" t="s">
        <v>94</v>
      </c>
      <c r="H25" s="5" t="s">
        <v>327</v>
      </c>
      <c r="I25" s="5" t="s">
        <v>327</v>
      </c>
      <c r="J25" s="89" t="s">
        <v>314</v>
      </c>
      <c r="K25" s="90">
        <v>260</v>
      </c>
      <c r="L25" s="91">
        <v>801615</v>
      </c>
      <c r="M25" s="89" t="s">
        <v>328</v>
      </c>
      <c r="N25" s="26">
        <v>20000000</v>
      </c>
      <c r="O25" s="14" t="s">
        <v>329</v>
      </c>
      <c r="P25" s="18" t="s">
        <v>330</v>
      </c>
      <c r="Q25" s="86" t="s">
        <v>99</v>
      </c>
      <c r="R25" s="12" t="s">
        <v>320</v>
      </c>
      <c r="S25" s="94"/>
      <c r="T25" s="95"/>
      <c r="U25" s="94"/>
      <c r="V25" s="227"/>
      <c r="X25" s="96"/>
      <c r="Y25" s="81"/>
      <c r="Z25" s="12" t="s">
        <v>175</v>
      </c>
      <c r="AA25" s="12" t="s">
        <v>84</v>
      </c>
      <c r="AB25" s="5" t="s">
        <v>85</v>
      </c>
      <c r="AC25" s="5" t="s">
        <v>85</v>
      </c>
      <c r="AD25" s="12" t="s">
        <v>331</v>
      </c>
      <c r="AE25" s="187"/>
      <c r="AF25" s="82"/>
      <c r="AG25" s="7"/>
      <c r="AH25" s="93"/>
      <c r="AI25" s="93"/>
      <c r="AJ25" s="7"/>
      <c r="AK25" s="186"/>
      <c r="AL25" s="111"/>
      <c r="AM25" s="92"/>
      <c r="AN25" s="92"/>
      <c r="AO25" s="92"/>
      <c r="AP25" s="10"/>
      <c r="AQ25" s="112"/>
      <c r="AR25" s="113"/>
      <c r="AS25" s="113"/>
      <c r="AT25" s="77"/>
      <c r="AU25" s="36"/>
      <c r="AV25" s="36"/>
      <c r="AW25" s="9"/>
      <c r="AX25" s="114"/>
      <c r="AY25" s="12"/>
      <c r="AZ25" s="116"/>
      <c r="BA25" s="95"/>
      <c r="BB25" s="96"/>
      <c r="BC25" s="96"/>
      <c r="BD25" s="81"/>
      <c r="BE25" s="102"/>
      <c r="BF25" s="96"/>
      <c r="BG25" s="81"/>
      <c r="BH25" s="117"/>
      <c r="BI25" s="96"/>
      <c r="BJ25" s="81"/>
      <c r="BK25" s="81"/>
      <c r="BL25" s="96"/>
      <c r="BM25" s="81"/>
      <c r="BN25" s="117"/>
      <c r="BO25" s="117"/>
      <c r="BP25" s="81"/>
      <c r="BQ25" s="81"/>
      <c r="BR25" s="96"/>
      <c r="BS25" s="81"/>
      <c r="BT25" s="118"/>
      <c r="BU25" s="118"/>
      <c r="BV25" s="118"/>
      <c r="BW25" s="119"/>
      <c r="BX25" s="119"/>
      <c r="BY25" s="82"/>
      <c r="BZ25" s="119"/>
      <c r="CA25" s="81"/>
      <c r="CB25" s="119"/>
      <c r="CC25" s="119"/>
      <c r="CD25" s="82"/>
      <c r="CE25" s="119"/>
      <c r="CF25" s="81"/>
      <c r="CG25" s="119"/>
      <c r="CH25" s="119"/>
      <c r="CI25" s="82"/>
      <c r="CJ25" s="119"/>
      <c r="CK25" s="81"/>
      <c r="CL25" s="121"/>
      <c r="CM25" s="96"/>
      <c r="CN25" s="102"/>
      <c r="CO25" s="81"/>
      <c r="CP25" s="121"/>
      <c r="CQ25" s="122"/>
      <c r="CR25" s="123"/>
      <c r="CS25" s="123"/>
      <c r="CT25" s="123"/>
      <c r="CU25" s="87"/>
      <c r="CV25" s="87"/>
      <c r="CW25" s="87"/>
      <c r="CX25" s="87"/>
      <c r="CY25" s="87"/>
      <c r="CZ25" s="92"/>
      <c r="DA25" s="124"/>
      <c r="DB25" s="87"/>
      <c r="DC25" s="92"/>
      <c r="DD25" s="125"/>
    </row>
    <row r="26" spans="1:108" ht="38.25" x14ac:dyDescent="0.25">
      <c r="A26" s="87"/>
      <c r="B26" s="86" t="s">
        <v>89</v>
      </c>
      <c r="C26" s="198" t="s">
        <v>357</v>
      </c>
      <c r="D26" s="88">
        <v>77</v>
      </c>
      <c r="E26" s="36">
        <v>42489</v>
      </c>
      <c r="F26" s="12" t="s">
        <v>90</v>
      </c>
      <c r="G26" s="12" t="s">
        <v>95</v>
      </c>
      <c r="H26" s="5" t="s">
        <v>172</v>
      </c>
      <c r="I26" s="5" t="s">
        <v>303</v>
      </c>
      <c r="J26" s="89" t="s">
        <v>302</v>
      </c>
      <c r="K26" s="90">
        <v>91</v>
      </c>
      <c r="L26" s="91">
        <v>432332</v>
      </c>
      <c r="M26" s="89" t="s">
        <v>304</v>
      </c>
      <c r="N26" s="26">
        <v>23210440</v>
      </c>
      <c r="O26" s="14" t="s">
        <v>305</v>
      </c>
      <c r="P26" s="18" t="s">
        <v>119</v>
      </c>
      <c r="Q26" s="86" t="s">
        <v>99</v>
      </c>
      <c r="R26" s="12" t="s">
        <v>320</v>
      </c>
      <c r="S26" s="94"/>
      <c r="T26" s="95"/>
      <c r="U26" s="94"/>
      <c r="V26" s="227"/>
      <c r="X26" s="96"/>
      <c r="Y26" s="81"/>
      <c r="Z26" s="12" t="s">
        <v>142</v>
      </c>
      <c r="AA26" s="12" t="s">
        <v>306</v>
      </c>
      <c r="AB26" s="5" t="s">
        <v>85</v>
      </c>
      <c r="AC26" s="5" t="s">
        <v>85</v>
      </c>
      <c r="AD26" s="12" t="s">
        <v>307</v>
      </c>
      <c r="AE26" s="187"/>
      <c r="AF26" s="82"/>
      <c r="AG26" s="7"/>
      <c r="AH26" s="93"/>
      <c r="AI26" s="93"/>
      <c r="AJ26" s="7"/>
      <c r="AK26" s="186"/>
      <c r="AL26" s="111"/>
      <c r="AM26" s="92"/>
      <c r="AN26" s="92"/>
      <c r="AO26" s="92"/>
      <c r="AP26" s="10"/>
      <c r="AQ26" s="112"/>
      <c r="AR26" s="113"/>
      <c r="AS26" s="113"/>
      <c r="AT26" s="77"/>
      <c r="AU26" s="36"/>
      <c r="AV26" s="36"/>
      <c r="AW26" s="9"/>
      <c r="AX26" s="114"/>
      <c r="AY26" s="12"/>
      <c r="AZ26" s="116"/>
      <c r="BA26" s="95"/>
      <c r="BB26" s="96"/>
      <c r="BC26" s="96"/>
      <c r="BD26" s="81"/>
      <c r="BE26" s="102"/>
      <c r="BF26" s="96"/>
      <c r="BG26" s="81"/>
      <c r="BH26" s="117"/>
      <c r="BI26" s="96"/>
      <c r="BJ26" s="81"/>
      <c r="BK26" s="81"/>
      <c r="BL26" s="96"/>
      <c r="BM26" s="81"/>
      <c r="BN26" s="117"/>
      <c r="BO26" s="117"/>
      <c r="BP26" s="81"/>
      <c r="BQ26" s="81"/>
      <c r="BR26" s="96"/>
      <c r="BS26" s="81"/>
      <c r="BT26" s="118"/>
      <c r="BU26" s="118"/>
      <c r="BV26" s="118"/>
      <c r="BW26" s="119"/>
      <c r="BX26" s="119"/>
      <c r="BY26" s="82"/>
      <c r="BZ26" s="119"/>
      <c r="CA26" s="81"/>
      <c r="CB26" s="119"/>
      <c r="CC26" s="119"/>
      <c r="CD26" s="82"/>
      <c r="CE26" s="119"/>
      <c r="CF26" s="81"/>
      <c r="CG26" s="119"/>
      <c r="CH26" s="119"/>
      <c r="CI26" s="82"/>
      <c r="CJ26" s="119"/>
      <c r="CK26" s="81"/>
      <c r="CL26" s="121"/>
      <c r="CM26" s="96"/>
      <c r="CN26" s="102"/>
      <c r="CO26" s="81"/>
      <c r="CP26" s="121"/>
      <c r="CQ26" s="122"/>
      <c r="CR26" s="123"/>
      <c r="CS26" s="123"/>
      <c r="CT26" s="123"/>
      <c r="CU26" s="87"/>
      <c r="CV26" s="87"/>
      <c r="CW26" s="87"/>
      <c r="CX26" s="87"/>
      <c r="CY26" s="87"/>
      <c r="CZ26" s="92"/>
      <c r="DA26" s="124"/>
      <c r="DB26" s="87"/>
      <c r="DC26" s="92"/>
      <c r="DD26" s="125"/>
    </row>
    <row r="27" spans="1:108" ht="76.5" x14ac:dyDescent="0.25">
      <c r="A27" s="87"/>
      <c r="B27" s="86" t="s">
        <v>332</v>
      </c>
      <c r="C27" s="198"/>
      <c r="D27" s="88">
        <v>78</v>
      </c>
      <c r="E27" s="36">
        <v>42489</v>
      </c>
      <c r="F27" s="12" t="s">
        <v>90</v>
      </c>
      <c r="G27" s="74" t="s">
        <v>94</v>
      </c>
      <c r="H27" s="5" t="s">
        <v>63</v>
      </c>
      <c r="I27" s="5" t="s">
        <v>333</v>
      </c>
      <c r="J27" s="89" t="s">
        <v>310</v>
      </c>
      <c r="K27" s="90">
        <v>49</v>
      </c>
      <c r="L27" s="91">
        <v>861017</v>
      </c>
      <c r="M27" s="89" t="s">
        <v>200</v>
      </c>
      <c r="N27" s="26">
        <v>10500000</v>
      </c>
      <c r="O27" s="14" t="s">
        <v>202</v>
      </c>
      <c r="P27" s="18" t="s">
        <v>162</v>
      </c>
      <c r="Q27" s="86" t="s">
        <v>99</v>
      </c>
      <c r="R27" s="12" t="s">
        <v>320</v>
      </c>
      <c r="S27" s="94"/>
      <c r="T27" s="95"/>
      <c r="U27" s="94"/>
      <c r="V27" s="227"/>
      <c r="X27" s="96"/>
      <c r="Y27" s="81"/>
      <c r="Z27" s="12" t="s">
        <v>175</v>
      </c>
      <c r="AA27" s="12" t="s">
        <v>84</v>
      </c>
      <c r="AB27" s="5" t="s">
        <v>85</v>
      </c>
      <c r="AC27" s="5" t="s">
        <v>85</v>
      </c>
      <c r="AD27" s="12" t="s">
        <v>334</v>
      </c>
      <c r="AE27" s="187"/>
      <c r="AF27" s="82"/>
      <c r="AG27" s="7"/>
      <c r="AH27" s="93"/>
      <c r="AI27" s="93"/>
      <c r="AJ27" s="7"/>
      <c r="AK27" s="186"/>
      <c r="AL27" s="111"/>
      <c r="AM27" s="92"/>
      <c r="AN27" s="92"/>
      <c r="AO27" s="92"/>
      <c r="AP27" s="10"/>
      <c r="AQ27" s="112"/>
      <c r="AR27" s="113"/>
      <c r="AS27" s="113"/>
      <c r="AT27" s="77"/>
      <c r="AU27" s="36"/>
      <c r="AV27" s="36"/>
      <c r="AW27" s="9"/>
      <c r="AX27" s="114"/>
      <c r="AY27" s="12"/>
      <c r="AZ27" s="116"/>
      <c r="BA27" s="95"/>
      <c r="BB27" s="96"/>
      <c r="BC27" s="96"/>
      <c r="BD27" s="81"/>
      <c r="BE27" s="102"/>
      <c r="BF27" s="96"/>
      <c r="BG27" s="81"/>
      <c r="BH27" s="117"/>
      <c r="BI27" s="96"/>
      <c r="BJ27" s="81"/>
      <c r="BK27" s="81"/>
      <c r="BL27" s="96"/>
      <c r="BM27" s="81"/>
      <c r="BN27" s="117"/>
      <c r="BO27" s="117"/>
      <c r="BP27" s="81"/>
      <c r="BQ27" s="81"/>
      <c r="BR27" s="96"/>
      <c r="BS27" s="81"/>
      <c r="BT27" s="118"/>
      <c r="BU27" s="118"/>
      <c r="BV27" s="118"/>
      <c r="BW27" s="119"/>
      <c r="BX27" s="119"/>
      <c r="BY27" s="82"/>
      <c r="BZ27" s="119"/>
      <c r="CA27" s="81"/>
      <c r="CB27" s="119"/>
      <c r="CC27" s="119"/>
      <c r="CD27" s="82"/>
      <c r="CE27" s="119"/>
      <c r="CF27" s="81"/>
      <c r="CG27" s="119"/>
      <c r="CH27" s="119"/>
      <c r="CI27" s="82"/>
      <c r="CJ27" s="119"/>
      <c r="CK27" s="81"/>
      <c r="CL27" s="121"/>
      <c r="CM27" s="96"/>
      <c r="CN27" s="102"/>
      <c r="CO27" s="81"/>
      <c r="CP27" s="121"/>
      <c r="CQ27" s="122"/>
      <c r="CR27" s="123"/>
      <c r="CS27" s="123"/>
      <c r="CT27" s="123"/>
      <c r="CU27" s="87"/>
      <c r="CV27" s="87"/>
      <c r="CW27" s="87"/>
      <c r="CX27" s="87"/>
      <c r="CY27" s="87"/>
      <c r="CZ27" s="92"/>
      <c r="DA27" s="124"/>
      <c r="DB27" s="87"/>
      <c r="DC27" s="92"/>
      <c r="DD27" s="125"/>
    </row>
    <row r="28" spans="1:108" ht="51" x14ac:dyDescent="0.25">
      <c r="A28" s="87"/>
      <c r="B28" s="12" t="s">
        <v>335</v>
      </c>
      <c r="C28" s="198" t="s">
        <v>461</v>
      </c>
      <c r="D28" s="195">
        <v>79</v>
      </c>
      <c r="E28" s="36">
        <v>42489</v>
      </c>
      <c r="F28" s="12" t="s">
        <v>90</v>
      </c>
      <c r="G28" s="74" t="s">
        <v>94</v>
      </c>
      <c r="H28" s="5" t="s">
        <v>63</v>
      </c>
      <c r="I28" s="5" t="s">
        <v>333</v>
      </c>
      <c r="J28" s="89" t="s">
        <v>308</v>
      </c>
      <c r="K28" s="90">
        <v>247</v>
      </c>
      <c r="L28" s="91">
        <v>801017</v>
      </c>
      <c r="M28" s="89" t="s">
        <v>200</v>
      </c>
      <c r="N28" s="26">
        <v>45000000</v>
      </c>
      <c r="O28" s="14" t="s">
        <v>336</v>
      </c>
      <c r="P28" s="18" t="s">
        <v>249</v>
      </c>
      <c r="Q28" s="86" t="s">
        <v>99</v>
      </c>
      <c r="R28" s="12" t="s">
        <v>320</v>
      </c>
      <c r="S28" s="94"/>
      <c r="T28" s="95"/>
      <c r="U28" s="94"/>
      <c r="V28" s="227"/>
      <c r="X28" s="96"/>
      <c r="Y28" s="81"/>
      <c r="Z28" s="12" t="s">
        <v>175</v>
      </c>
      <c r="AA28" s="12" t="s">
        <v>84</v>
      </c>
      <c r="AB28" s="5" t="s">
        <v>85</v>
      </c>
      <c r="AC28" s="5" t="s">
        <v>85</v>
      </c>
      <c r="AD28" s="12" t="s">
        <v>337</v>
      </c>
      <c r="AE28" s="187"/>
      <c r="AF28" s="82"/>
      <c r="AG28" s="7"/>
      <c r="AH28" s="93"/>
      <c r="AI28" s="93"/>
      <c r="AJ28" s="7"/>
      <c r="AK28" s="186"/>
      <c r="AL28" s="111"/>
      <c r="AM28" s="92"/>
      <c r="AN28" s="92"/>
      <c r="AO28" s="92"/>
      <c r="AP28" s="10"/>
      <c r="AQ28" s="112"/>
      <c r="AR28" s="113"/>
      <c r="AS28" s="113"/>
      <c r="AT28" s="77"/>
      <c r="AU28" s="160"/>
      <c r="AV28" s="160"/>
      <c r="AW28" s="9"/>
      <c r="AX28" s="114"/>
      <c r="AY28" s="12"/>
      <c r="AZ28" s="116"/>
      <c r="BA28" s="95"/>
      <c r="BB28" s="96"/>
      <c r="BC28" s="96"/>
      <c r="BD28" s="81"/>
      <c r="BE28" s="102"/>
      <c r="BF28" s="96"/>
      <c r="BG28" s="81"/>
      <c r="BH28" s="117"/>
      <c r="BI28" s="96"/>
      <c r="BJ28" s="81"/>
      <c r="BK28" s="81"/>
      <c r="BL28" s="96"/>
      <c r="BM28" s="81"/>
      <c r="BN28" s="117"/>
      <c r="BO28" s="117"/>
      <c r="BP28" s="81"/>
      <c r="BQ28" s="81"/>
      <c r="BR28" s="96"/>
      <c r="BS28" s="81"/>
      <c r="BT28" s="118"/>
      <c r="BU28" s="118"/>
      <c r="BV28" s="118"/>
      <c r="BW28" s="119"/>
      <c r="BX28" s="119"/>
      <c r="BY28" s="82"/>
      <c r="BZ28" s="119"/>
      <c r="CA28" s="81"/>
      <c r="CB28" s="119"/>
      <c r="CC28" s="119"/>
      <c r="CD28" s="82"/>
      <c r="CE28" s="119"/>
      <c r="CF28" s="81"/>
      <c r="CG28" s="119"/>
      <c r="CH28" s="119"/>
      <c r="CI28" s="82"/>
      <c r="CJ28" s="119"/>
      <c r="CK28" s="81"/>
      <c r="CL28" s="121"/>
      <c r="CM28" s="96"/>
      <c r="CN28" s="102"/>
      <c r="CO28" s="81"/>
      <c r="CP28" s="121"/>
      <c r="CQ28" s="122"/>
      <c r="CR28" s="123"/>
      <c r="CS28" s="123"/>
      <c r="CT28" s="123"/>
      <c r="CU28" s="87"/>
      <c r="CV28" s="87"/>
      <c r="CW28" s="87"/>
      <c r="CX28" s="87"/>
      <c r="CY28" s="87"/>
      <c r="CZ28" s="92"/>
      <c r="DA28" s="124"/>
      <c r="DB28" s="87"/>
      <c r="DC28" s="92"/>
      <c r="DD28" s="125"/>
    </row>
    <row r="29" spans="1:108" ht="38.25" x14ac:dyDescent="0.25">
      <c r="A29" s="87"/>
      <c r="B29" s="86" t="s">
        <v>340</v>
      </c>
      <c r="C29" s="198"/>
      <c r="D29" s="195">
        <v>80</v>
      </c>
      <c r="E29" s="36">
        <v>42489</v>
      </c>
      <c r="F29" s="12" t="s">
        <v>90</v>
      </c>
      <c r="G29" s="74" t="s">
        <v>94</v>
      </c>
      <c r="H29" s="5" t="s">
        <v>63</v>
      </c>
      <c r="I29" s="5" t="s">
        <v>333</v>
      </c>
      <c r="J29" s="89" t="s">
        <v>309</v>
      </c>
      <c r="K29" s="90">
        <v>248</v>
      </c>
      <c r="L29" s="91">
        <v>861017</v>
      </c>
      <c r="M29" s="89" t="s">
        <v>200</v>
      </c>
      <c r="N29" s="26">
        <v>45000000</v>
      </c>
      <c r="O29" s="14" t="s">
        <v>338</v>
      </c>
      <c r="P29" s="18" t="s">
        <v>249</v>
      </c>
      <c r="Q29" s="86" t="s">
        <v>99</v>
      </c>
      <c r="R29" s="12" t="s">
        <v>320</v>
      </c>
      <c r="S29" s="94"/>
      <c r="T29" s="95"/>
      <c r="U29" s="94"/>
      <c r="V29" s="227"/>
      <c r="X29" s="96"/>
      <c r="Y29" s="81"/>
      <c r="Z29" s="12" t="s">
        <v>175</v>
      </c>
      <c r="AA29" s="12" t="s">
        <v>84</v>
      </c>
      <c r="AB29" s="5" t="s">
        <v>85</v>
      </c>
      <c r="AC29" s="5" t="s">
        <v>85</v>
      </c>
      <c r="AD29" s="12" t="s">
        <v>339</v>
      </c>
      <c r="AE29" s="187"/>
      <c r="AF29" s="82"/>
      <c r="AG29" s="7"/>
      <c r="AH29" s="93"/>
      <c r="AI29" s="93"/>
      <c r="AJ29" s="7"/>
      <c r="AK29" s="186"/>
      <c r="AL29" s="111"/>
      <c r="AM29" s="92"/>
      <c r="AN29" s="92"/>
      <c r="AO29" s="92"/>
      <c r="AP29" s="10"/>
      <c r="AQ29" s="112"/>
      <c r="AR29" s="113"/>
      <c r="AS29" s="113"/>
      <c r="AT29" s="77"/>
      <c r="AU29" s="160"/>
      <c r="AV29" s="160"/>
      <c r="AW29" s="9"/>
      <c r="AX29" s="114"/>
      <c r="AY29" s="12"/>
      <c r="AZ29" s="116"/>
      <c r="BA29" s="95"/>
      <c r="BB29" s="96"/>
      <c r="BC29" s="96"/>
      <c r="BD29" s="81"/>
      <c r="BE29" s="102"/>
      <c r="BF29" s="96"/>
      <c r="BG29" s="81"/>
      <c r="BH29" s="117"/>
      <c r="BI29" s="96"/>
      <c r="BJ29" s="81"/>
      <c r="BK29" s="81"/>
      <c r="BL29" s="96"/>
      <c r="BM29" s="81"/>
      <c r="BN29" s="117"/>
      <c r="BO29" s="117"/>
      <c r="BP29" s="81"/>
      <c r="BQ29" s="81"/>
      <c r="BR29" s="96"/>
      <c r="BS29" s="81"/>
      <c r="BT29" s="118"/>
      <c r="BU29" s="118"/>
      <c r="BV29" s="118"/>
      <c r="BW29" s="119"/>
      <c r="BX29" s="119"/>
      <c r="BY29" s="82"/>
      <c r="BZ29" s="119"/>
      <c r="CA29" s="81"/>
      <c r="CB29" s="119"/>
      <c r="CC29" s="119"/>
      <c r="CD29" s="82"/>
      <c r="CE29" s="119"/>
      <c r="CF29" s="81"/>
      <c r="CG29" s="119"/>
      <c r="CH29" s="119"/>
      <c r="CI29" s="82"/>
      <c r="CJ29" s="119"/>
      <c r="CK29" s="81"/>
      <c r="CL29" s="121"/>
      <c r="CM29" s="96"/>
      <c r="CN29" s="102"/>
      <c r="CO29" s="81"/>
      <c r="CP29" s="121"/>
      <c r="CQ29" s="122"/>
      <c r="CR29" s="123"/>
      <c r="CS29" s="123"/>
      <c r="CT29" s="123"/>
      <c r="CU29" s="87"/>
      <c r="CV29" s="87"/>
      <c r="CW29" s="87"/>
      <c r="CX29" s="87"/>
      <c r="CY29" s="87"/>
      <c r="CZ29" s="92"/>
      <c r="DA29" s="124"/>
      <c r="DB29" s="87"/>
      <c r="DC29" s="92"/>
      <c r="DD29" s="125"/>
    </row>
    <row r="30" spans="1:108" ht="63.75" x14ac:dyDescent="0.25">
      <c r="A30" s="87"/>
      <c r="B30" s="86" t="s">
        <v>115</v>
      </c>
      <c r="C30" s="198"/>
      <c r="D30" s="195">
        <v>81</v>
      </c>
      <c r="E30" s="36">
        <v>42492</v>
      </c>
      <c r="F30" s="12" t="s">
        <v>90</v>
      </c>
      <c r="G30" s="12" t="s">
        <v>122</v>
      </c>
      <c r="H30" s="5" t="s">
        <v>341</v>
      </c>
      <c r="I30" s="5" t="s">
        <v>341</v>
      </c>
      <c r="J30" s="89" t="s">
        <v>311</v>
      </c>
      <c r="K30" s="90">
        <v>256</v>
      </c>
      <c r="L30" s="91">
        <v>551216</v>
      </c>
      <c r="M30" s="89" t="s">
        <v>342</v>
      </c>
      <c r="N30" s="26">
        <v>399968000</v>
      </c>
      <c r="O30" s="14" t="s">
        <v>343</v>
      </c>
      <c r="P30" s="18" t="s">
        <v>101</v>
      </c>
      <c r="Q30" s="86" t="s">
        <v>80</v>
      </c>
      <c r="R30" s="12" t="s">
        <v>148</v>
      </c>
      <c r="S30" s="94"/>
      <c r="T30" s="95"/>
      <c r="U30" s="94"/>
      <c r="V30" s="227"/>
      <c r="X30" s="96"/>
      <c r="Y30" s="81"/>
      <c r="Z30" s="12" t="s">
        <v>284</v>
      </c>
      <c r="AA30" s="12" t="s">
        <v>344</v>
      </c>
      <c r="AB30" s="5" t="s">
        <v>85</v>
      </c>
      <c r="AC30" s="5" t="s">
        <v>85</v>
      </c>
      <c r="AD30" s="12" t="s">
        <v>345</v>
      </c>
      <c r="AE30" s="187"/>
      <c r="AF30" s="82"/>
      <c r="AG30" s="7"/>
      <c r="AH30" s="93"/>
      <c r="AI30" s="93"/>
      <c r="AJ30" s="7"/>
      <c r="AK30" s="186"/>
      <c r="AL30" s="111"/>
      <c r="AM30" s="92">
        <v>399968000</v>
      </c>
      <c r="AN30" s="92"/>
      <c r="AO30" s="92">
        <f>AM30+AN30</f>
        <v>399968000</v>
      </c>
      <c r="AP30" s="10"/>
      <c r="AQ30" s="112"/>
      <c r="AR30" s="113"/>
      <c r="AS30" s="113"/>
      <c r="AT30" s="77"/>
      <c r="AU30" s="160"/>
      <c r="AV30" s="160"/>
      <c r="AW30" s="9"/>
      <c r="AX30" s="114"/>
      <c r="AY30" s="12"/>
      <c r="AZ30" s="116"/>
      <c r="BA30" s="95"/>
      <c r="BB30" s="96"/>
      <c r="BC30" s="96"/>
      <c r="BD30" s="81"/>
      <c r="BE30" s="102"/>
      <c r="BF30" s="96"/>
      <c r="BG30" s="81"/>
      <c r="BH30" s="117"/>
      <c r="BI30" s="96"/>
      <c r="BJ30" s="81"/>
      <c r="BK30" s="81"/>
      <c r="BL30" s="96"/>
      <c r="BM30" s="81"/>
      <c r="BN30" s="117"/>
      <c r="BO30" s="117"/>
      <c r="BP30" s="81"/>
      <c r="BQ30" s="81"/>
      <c r="BR30" s="96"/>
      <c r="BS30" s="81"/>
      <c r="BT30" s="118"/>
      <c r="BU30" s="118"/>
      <c r="BV30" s="118"/>
      <c r="BW30" s="119"/>
      <c r="BX30" s="119"/>
      <c r="BY30" s="82"/>
      <c r="BZ30" s="119"/>
      <c r="CA30" s="81"/>
      <c r="CB30" s="119"/>
      <c r="CC30" s="119"/>
      <c r="CD30" s="82"/>
      <c r="CE30" s="119"/>
      <c r="CF30" s="81"/>
      <c r="CG30" s="119"/>
      <c r="CH30" s="119"/>
      <c r="CI30" s="82"/>
      <c r="CJ30" s="119"/>
      <c r="CK30" s="81"/>
      <c r="CL30" s="121"/>
      <c r="CM30" s="96"/>
      <c r="CN30" s="102"/>
      <c r="CO30" s="81"/>
      <c r="CP30" s="121"/>
      <c r="CQ30" s="122"/>
      <c r="CR30" s="123"/>
      <c r="CS30" s="123"/>
      <c r="CT30" s="123"/>
      <c r="CU30" s="87"/>
      <c r="CV30" s="87"/>
      <c r="CW30" s="87"/>
      <c r="CX30" s="87"/>
      <c r="CY30" s="87"/>
      <c r="CZ30" s="92"/>
      <c r="DA30" s="124"/>
      <c r="DB30" s="87"/>
      <c r="DC30" s="92"/>
      <c r="DD30" s="125"/>
    </row>
    <row r="31" spans="1:108" ht="38.25" x14ac:dyDescent="0.25">
      <c r="A31" s="85"/>
      <c r="B31" s="71" t="s">
        <v>115</v>
      </c>
      <c r="C31" s="72"/>
      <c r="D31" s="266">
        <v>19</v>
      </c>
      <c r="E31" s="36">
        <v>42473</v>
      </c>
      <c r="F31" s="74" t="s">
        <v>439</v>
      </c>
      <c r="G31" s="74" t="s">
        <v>439</v>
      </c>
      <c r="H31" s="75" t="s">
        <v>449</v>
      </c>
      <c r="I31" s="75"/>
      <c r="J31" s="12" t="s">
        <v>387</v>
      </c>
      <c r="K31" s="20">
        <v>185</v>
      </c>
      <c r="L31" s="76">
        <v>721015</v>
      </c>
      <c r="M31" s="12" t="s">
        <v>388</v>
      </c>
      <c r="N31" s="9">
        <v>3500000</v>
      </c>
      <c r="O31" s="8" t="s">
        <v>389</v>
      </c>
      <c r="P31" s="77" t="s">
        <v>390</v>
      </c>
      <c r="Q31" s="78" t="s">
        <v>80</v>
      </c>
      <c r="R31" s="78" t="s">
        <v>148</v>
      </c>
      <c r="S31" s="79"/>
      <c r="T31" s="80"/>
      <c r="U31" s="79"/>
      <c r="V31" s="227">
        <v>16</v>
      </c>
      <c r="W31" s="36">
        <v>42489</v>
      </c>
      <c r="X31" s="36">
        <v>42493</v>
      </c>
      <c r="Y31" s="81">
        <f t="shared" ref="Y31:Y41" si="93">X31-W31</f>
        <v>4</v>
      </c>
      <c r="Z31" s="10" t="s">
        <v>175</v>
      </c>
      <c r="AA31" s="10" t="s">
        <v>391</v>
      </c>
      <c r="AB31" s="10" t="s">
        <v>392</v>
      </c>
      <c r="AC31" s="10" t="s">
        <v>393</v>
      </c>
      <c r="AD31" s="5" t="s">
        <v>394</v>
      </c>
      <c r="AE31" s="23">
        <v>900785304</v>
      </c>
      <c r="AF31" s="82" t="s">
        <v>104</v>
      </c>
      <c r="AG31" s="83">
        <v>92816</v>
      </c>
      <c r="AH31" s="36"/>
      <c r="AI31" s="9"/>
      <c r="AJ31" s="9">
        <v>7308000</v>
      </c>
      <c r="AK31" s="81"/>
      <c r="AL31" s="9"/>
      <c r="AM31" s="9">
        <v>2762568</v>
      </c>
      <c r="AN31" s="81"/>
      <c r="AO31" s="81">
        <f t="shared" ref="AO31" si="94">+AM31+AN31</f>
        <v>2762568</v>
      </c>
      <c r="AP31" s="126"/>
      <c r="AQ31" s="127" t="s">
        <v>27</v>
      </c>
      <c r="AR31" s="127" t="s">
        <v>27</v>
      </c>
      <c r="AS31" s="127" t="s">
        <v>27</v>
      </c>
      <c r="AT31" s="128" t="s">
        <v>27</v>
      </c>
      <c r="AU31" s="36"/>
      <c r="AV31" s="36"/>
      <c r="AW31" s="9">
        <f t="shared" ref="AW31" si="95">AV31-AU31</f>
        <v>0</v>
      </c>
      <c r="AX31" s="9"/>
      <c r="AY31" s="75"/>
      <c r="AZ31" s="100" t="e">
        <f>LOOKUP(AY31,#REF!,#REF!)</f>
        <v>#REF!</v>
      </c>
      <c r="BA31" s="249"/>
      <c r="BB31" s="130"/>
      <c r="BC31" s="79"/>
      <c r="BD31" s="9"/>
      <c r="BE31" s="9"/>
      <c r="BF31" s="79"/>
      <c r="BG31" s="9"/>
      <c r="BH31" s="76"/>
      <c r="BI31" s="77"/>
      <c r="BJ31" s="9"/>
      <c r="BK31" s="9"/>
      <c r="BL31" s="79"/>
      <c r="BM31" s="9"/>
      <c r="BN31" s="131"/>
      <c r="BO31" s="131"/>
      <c r="BP31" s="81"/>
      <c r="BQ31" s="9"/>
      <c r="BR31" s="79"/>
      <c r="BS31" s="9"/>
      <c r="BT31" s="118">
        <f t="shared" ref="BT31" si="96">+AN31</f>
        <v>0</v>
      </c>
      <c r="BU31" s="118">
        <f t="shared" ref="BU31" si="97">+BD31+BJ31+BP31+BT31</f>
        <v>0</v>
      </c>
      <c r="BV31" s="118">
        <f t="shared" ref="BV31" si="98">+AO31+BU31</f>
        <v>2762568</v>
      </c>
      <c r="BW31" s="77"/>
      <c r="BX31" s="77"/>
      <c r="BY31" s="132"/>
      <c r="BZ31" s="77"/>
      <c r="CA31" s="9"/>
      <c r="CB31" s="77"/>
      <c r="CC31" s="77"/>
      <c r="CD31" s="77"/>
      <c r="CE31" s="77"/>
      <c r="CF31" s="9"/>
      <c r="CG31" s="119"/>
      <c r="CH31" s="119"/>
      <c r="CI31" s="77"/>
      <c r="CJ31" s="77"/>
      <c r="CK31" s="77"/>
      <c r="CL31" s="101"/>
      <c r="CM31" s="96"/>
      <c r="CN31" s="102"/>
      <c r="CO31" s="81"/>
      <c r="CP31" s="121"/>
      <c r="CQ31" s="122"/>
      <c r="CR31" s="123"/>
      <c r="CS31" s="123"/>
      <c r="CT31" s="123"/>
      <c r="CU31" s="87"/>
      <c r="CV31" s="87"/>
      <c r="CW31" s="87"/>
      <c r="CX31" s="87"/>
      <c r="CY31" s="87"/>
      <c r="CZ31" s="92"/>
      <c r="DA31" s="124"/>
      <c r="DB31" s="87"/>
      <c r="DC31" s="92"/>
      <c r="DD31" s="125"/>
    </row>
    <row r="32" spans="1:108" ht="102" x14ac:dyDescent="0.25">
      <c r="A32" s="85"/>
      <c r="B32" s="71" t="s">
        <v>115</v>
      </c>
      <c r="C32" s="198"/>
      <c r="D32" s="88">
        <v>20</v>
      </c>
      <c r="E32" s="36">
        <v>42473</v>
      </c>
      <c r="F32" s="74" t="s">
        <v>439</v>
      </c>
      <c r="G32" s="74" t="s">
        <v>439</v>
      </c>
      <c r="H32" s="75" t="s">
        <v>449</v>
      </c>
      <c r="I32" s="75"/>
      <c r="J32" s="12" t="s">
        <v>250</v>
      </c>
      <c r="K32" s="20">
        <v>174</v>
      </c>
      <c r="L32" s="76" t="s">
        <v>395</v>
      </c>
      <c r="M32" s="12" t="s">
        <v>396</v>
      </c>
      <c r="N32" s="9">
        <v>5000000</v>
      </c>
      <c r="O32" s="8" t="s">
        <v>251</v>
      </c>
      <c r="P32" s="77" t="s">
        <v>130</v>
      </c>
      <c r="Q32" s="78" t="s">
        <v>80</v>
      </c>
      <c r="R32" s="78" t="s">
        <v>148</v>
      </c>
      <c r="S32" s="79"/>
      <c r="T32" s="80"/>
      <c r="U32" s="79"/>
      <c r="V32" s="227">
        <v>15</v>
      </c>
      <c r="W32" s="36">
        <v>42488</v>
      </c>
      <c r="X32" s="36">
        <v>42493</v>
      </c>
      <c r="Y32" s="81">
        <f t="shared" si="93"/>
        <v>5</v>
      </c>
      <c r="Z32" s="10" t="s">
        <v>175</v>
      </c>
      <c r="AA32" s="10" t="s">
        <v>397</v>
      </c>
      <c r="AB32" s="10" t="s">
        <v>108</v>
      </c>
      <c r="AC32" s="10" t="s">
        <v>109</v>
      </c>
      <c r="AD32" s="5" t="s">
        <v>398</v>
      </c>
      <c r="AE32" s="23">
        <v>900966607</v>
      </c>
      <c r="AF32" s="82" t="s">
        <v>106</v>
      </c>
      <c r="AG32" s="83">
        <v>93516</v>
      </c>
      <c r="AH32" s="36"/>
      <c r="AI32" s="9"/>
      <c r="AJ32" s="9"/>
      <c r="AK32" s="81"/>
      <c r="AL32" s="81">
        <v>0</v>
      </c>
      <c r="AM32" s="9">
        <v>4320000</v>
      </c>
      <c r="AN32" s="81"/>
      <c r="AO32" s="81">
        <f t="shared" ref="AO32:AO41" si="99">+AM32+AN32</f>
        <v>4320000</v>
      </c>
      <c r="AP32" s="126"/>
      <c r="AQ32" s="127" t="s">
        <v>27</v>
      </c>
      <c r="AR32" s="127" t="s">
        <v>27</v>
      </c>
      <c r="AS32" s="127" t="s">
        <v>27</v>
      </c>
      <c r="AT32" s="128" t="s">
        <v>27</v>
      </c>
      <c r="AU32" s="36"/>
      <c r="AV32" s="36">
        <v>42735</v>
      </c>
      <c r="AW32" s="9">
        <f t="shared" ref="AW32:AW41" si="100">AV32-AU32</f>
        <v>42735</v>
      </c>
      <c r="AX32" s="9"/>
      <c r="AY32" s="75"/>
      <c r="AZ32" s="100" t="e">
        <f>LOOKUP(AY32,#REF!,#REF!)</f>
        <v>#REF!</v>
      </c>
      <c r="BA32" s="249"/>
      <c r="BB32" s="130"/>
      <c r="BC32" s="79"/>
      <c r="BD32" s="9"/>
      <c r="BE32" s="9"/>
      <c r="BF32" s="79"/>
      <c r="BG32" s="9"/>
      <c r="BH32" s="76"/>
      <c r="BI32" s="77"/>
      <c r="BJ32" s="9"/>
      <c r="BK32" s="9"/>
      <c r="BL32" s="79"/>
      <c r="BM32" s="9"/>
      <c r="BN32" s="131"/>
      <c r="BO32" s="131"/>
      <c r="BP32" s="81"/>
      <c r="BQ32" s="9"/>
      <c r="BR32" s="79"/>
      <c r="BS32" s="9"/>
      <c r="BT32" s="118">
        <f t="shared" ref="BT32:BT41" si="101">+AN32</f>
        <v>0</v>
      </c>
      <c r="BU32" s="118">
        <f t="shared" ref="BU32:BU41" si="102">+BD32+BJ32+BP32+BT32</f>
        <v>0</v>
      </c>
      <c r="BV32" s="118">
        <f t="shared" ref="BV32:BV41" si="103">+AO32+BU32</f>
        <v>4320000</v>
      </c>
      <c r="BW32" s="77"/>
      <c r="BX32" s="77"/>
      <c r="BY32" s="132"/>
      <c r="BZ32" s="77"/>
      <c r="CA32" s="9"/>
      <c r="CB32" s="77"/>
      <c r="CC32" s="77"/>
      <c r="CD32" s="77"/>
      <c r="CE32" s="77"/>
      <c r="CF32" s="9"/>
      <c r="CG32" s="119"/>
      <c r="CH32" s="119"/>
      <c r="CI32" s="77"/>
      <c r="CJ32" s="77"/>
      <c r="CK32" s="77"/>
      <c r="CL32" s="101"/>
      <c r="CM32" s="96"/>
      <c r="CN32" s="102"/>
      <c r="CO32" s="81"/>
      <c r="CP32" s="121"/>
      <c r="CQ32" s="122"/>
      <c r="CR32" s="123"/>
      <c r="CS32" s="123"/>
      <c r="CT32" s="123"/>
      <c r="CU32" s="87"/>
      <c r="CV32" s="87"/>
      <c r="CW32" s="87"/>
      <c r="CX32" s="87"/>
      <c r="CY32" s="87"/>
      <c r="CZ32" s="92"/>
      <c r="DA32" s="124"/>
      <c r="DB32" s="87"/>
      <c r="DC32" s="92"/>
      <c r="DD32" s="125"/>
    </row>
    <row r="33" spans="1:108" ht="38.25" x14ac:dyDescent="0.25">
      <c r="A33" s="85"/>
      <c r="B33" s="71" t="s">
        <v>115</v>
      </c>
      <c r="C33" s="198"/>
      <c r="D33" s="88">
        <v>21</v>
      </c>
      <c r="E33" s="36">
        <v>42474</v>
      </c>
      <c r="F33" s="74" t="s">
        <v>439</v>
      </c>
      <c r="G33" s="74" t="s">
        <v>439</v>
      </c>
      <c r="H33" s="5" t="s">
        <v>63</v>
      </c>
      <c r="I33" s="75"/>
      <c r="J33" s="12" t="s">
        <v>386</v>
      </c>
      <c r="K33" s="20">
        <v>160</v>
      </c>
      <c r="L33" s="76" t="s">
        <v>399</v>
      </c>
      <c r="M33" s="12" t="s">
        <v>400</v>
      </c>
      <c r="N33" s="9">
        <v>15750000</v>
      </c>
      <c r="O33" s="8" t="s">
        <v>401</v>
      </c>
      <c r="P33" s="77" t="s">
        <v>402</v>
      </c>
      <c r="Q33" s="78" t="s">
        <v>80</v>
      </c>
      <c r="R33" s="78" t="s">
        <v>148</v>
      </c>
      <c r="S33" s="79"/>
      <c r="T33" s="80"/>
      <c r="U33" s="79"/>
      <c r="V33" s="227">
        <v>17</v>
      </c>
      <c r="W33" s="36">
        <v>42489</v>
      </c>
      <c r="X33" s="36">
        <v>42493</v>
      </c>
      <c r="Y33" s="81">
        <f t="shared" si="93"/>
        <v>4</v>
      </c>
      <c r="Z33" s="10" t="s">
        <v>175</v>
      </c>
      <c r="AA33" s="10" t="s">
        <v>377</v>
      </c>
      <c r="AB33" s="10" t="s">
        <v>403</v>
      </c>
      <c r="AC33" s="10" t="s">
        <v>403</v>
      </c>
      <c r="AD33" s="5" t="s">
        <v>404</v>
      </c>
      <c r="AE33" s="23">
        <v>892115006</v>
      </c>
      <c r="AF33" s="82" t="s">
        <v>268</v>
      </c>
      <c r="AG33" s="83">
        <v>92916</v>
      </c>
      <c r="AH33" s="36"/>
      <c r="AI33" s="9"/>
      <c r="AJ33" s="9"/>
      <c r="AK33" s="81"/>
      <c r="AL33" s="81">
        <v>0</v>
      </c>
      <c r="AM33" s="9">
        <v>15750000</v>
      </c>
      <c r="AN33" s="81"/>
      <c r="AO33" s="81">
        <f t="shared" si="99"/>
        <v>15750000</v>
      </c>
      <c r="AP33" s="126"/>
      <c r="AQ33" s="127" t="s">
        <v>27</v>
      </c>
      <c r="AR33" s="127" t="s">
        <v>27</v>
      </c>
      <c r="AS33" s="127" t="s">
        <v>27</v>
      </c>
      <c r="AT33" s="128" t="s">
        <v>27</v>
      </c>
      <c r="AU33" s="36"/>
      <c r="AV33" s="36">
        <v>42719</v>
      </c>
      <c r="AW33" s="9">
        <f t="shared" si="100"/>
        <v>42719</v>
      </c>
      <c r="AX33" s="9"/>
      <c r="AY33" s="75"/>
      <c r="AZ33" s="100" t="e">
        <f>LOOKUP(AY33,#REF!,#REF!)</f>
        <v>#REF!</v>
      </c>
      <c r="BA33" s="249"/>
      <c r="BB33" s="130"/>
      <c r="BC33" s="79"/>
      <c r="BD33" s="9"/>
      <c r="BE33" s="9"/>
      <c r="BF33" s="79"/>
      <c r="BG33" s="9"/>
      <c r="BH33" s="76"/>
      <c r="BI33" s="77"/>
      <c r="BJ33" s="9"/>
      <c r="BK33" s="9"/>
      <c r="BL33" s="79"/>
      <c r="BM33" s="9"/>
      <c r="BN33" s="131"/>
      <c r="BO33" s="131"/>
      <c r="BP33" s="81"/>
      <c r="BQ33" s="9"/>
      <c r="BR33" s="79"/>
      <c r="BS33" s="9"/>
      <c r="BT33" s="118">
        <f t="shared" si="101"/>
        <v>0</v>
      </c>
      <c r="BU33" s="118">
        <f t="shared" si="102"/>
        <v>0</v>
      </c>
      <c r="BV33" s="118">
        <f t="shared" si="103"/>
        <v>15750000</v>
      </c>
      <c r="BW33" s="77"/>
      <c r="BX33" s="77"/>
      <c r="BY33" s="132"/>
      <c r="BZ33" s="77"/>
      <c r="CA33" s="9"/>
      <c r="CB33" s="77"/>
      <c r="CC33" s="77"/>
      <c r="CD33" s="77"/>
      <c r="CE33" s="77"/>
      <c r="CF33" s="9"/>
      <c r="CG33" s="119"/>
      <c r="CH33" s="119"/>
      <c r="CI33" s="77"/>
      <c r="CJ33" s="77"/>
      <c r="CK33" s="77"/>
      <c r="CL33" s="101"/>
      <c r="CM33" s="96"/>
      <c r="CN33" s="102"/>
      <c r="CO33" s="81"/>
      <c r="CP33" s="121"/>
      <c r="CQ33" s="122"/>
      <c r="CR33" s="123"/>
      <c r="CS33" s="123"/>
      <c r="CT33" s="123"/>
      <c r="CU33" s="87"/>
      <c r="CV33" s="87"/>
      <c r="CW33" s="87"/>
      <c r="CX33" s="87"/>
      <c r="CY33" s="87"/>
      <c r="CZ33" s="92"/>
      <c r="DA33" s="124"/>
      <c r="DB33" s="87"/>
      <c r="DC33" s="92"/>
      <c r="DD33" s="125"/>
    </row>
    <row r="34" spans="1:108" ht="63.75" x14ac:dyDescent="0.25">
      <c r="A34" s="85"/>
      <c r="B34" s="86" t="s">
        <v>116</v>
      </c>
      <c r="C34" s="198"/>
      <c r="D34" s="88">
        <v>22</v>
      </c>
      <c r="E34" s="36">
        <v>42474</v>
      </c>
      <c r="F34" s="74" t="s">
        <v>439</v>
      </c>
      <c r="G34" s="74" t="s">
        <v>439</v>
      </c>
      <c r="H34" s="75" t="s">
        <v>449</v>
      </c>
      <c r="I34" s="75" t="s">
        <v>449</v>
      </c>
      <c r="J34" s="12" t="s">
        <v>385</v>
      </c>
      <c r="K34" s="20">
        <v>181</v>
      </c>
      <c r="L34" s="76" t="s">
        <v>405</v>
      </c>
      <c r="M34" s="12" t="s">
        <v>406</v>
      </c>
      <c r="N34" s="9">
        <v>5569161</v>
      </c>
      <c r="O34" s="8" t="s">
        <v>407</v>
      </c>
      <c r="P34" s="77" t="s">
        <v>130</v>
      </c>
      <c r="Q34" s="78" t="s">
        <v>80</v>
      </c>
      <c r="R34" s="78" t="s">
        <v>148</v>
      </c>
      <c r="S34" s="79"/>
      <c r="T34" s="80"/>
      <c r="U34" s="79"/>
      <c r="V34" s="227">
        <v>18</v>
      </c>
      <c r="W34" s="36">
        <v>42493</v>
      </c>
      <c r="X34" s="36">
        <v>42493</v>
      </c>
      <c r="Y34" s="81">
        <f t="shared" si="93"/>
        <v>0</v>
      </c>
      <c r="Z34" s="10" t="s">
        <v>175</v>
      </c>
      <c r="AA34" s="10" t="s">
        <v>408</v>
      </c>
      <c r="AB34" s="10" t="s">
        <v>409</v>
      </c>
      <c r="AC34" s="10" t="s">
        <v>409</v>
      </c>
      <c r="AD34" s="5" t="s">
        <v>410</v>
      </c>
      <c r="AE34" s="23">
        <v>900221155</v>
      </c>
      <c r="AF34" s="82" t="s">
        <v>177</v>
      </c>
      <c r="AG34" s="83">
        <v>93616</v>
      </c>
      <c r="AH34" s="36"/>
      <c r="AI34" s="9"/>
      <c r="AJ34" s="9"/>
      <c r="AK34" s="81"/>
      <c r="AL34" s="81">
        <v>0</v>
      </c>
      <c r="AM34" s="9">
        <v>3352160</v>
      </c>
      <c r="AN34" s="81"/>
      <c r="AO34" s="81">
        <f t="shared" si="99"/>
        <v>3352160</v>
      </c>
      <c r="AP34" s="126"/>
      <c r="AQ34" s="127" t="s">
        <v>27</v>
      </c>
      <c r="AR34" s="127" t="s">
        <v>27</v>
      </c>
      <c r="AS34" s="127" t="s">
        <v>27</v>
      </c>
      <c r="AT34" s="128" t="s">
        <v>27</v>
      </c>
      <c r="AU34" s="36"/>
      <c r="AV34" s="36"/>
      <c r="AW34" s="9">
        <f t="shared" si="100"/>
        <v>0</v>
      </c>
      <c r="AX34" s="9"/>
      <c r="AY34" s="75"/>
      <c r="AZ34" s="100" t="e">
        <f>LOOKUP(AY34,#REF!,#REF!)</f>
        <v>#REF!</v>
      </c>
      <c r="BA34" s="249"/>
      <c r="BB34" s="130"/>
      <c r="BC34" s="79"/>
      <c r="BD34" s="9"/>
      <c r="BE34" s="9"/>
      <c r="BF34" s="79"/>
      <c r="BG34" s="9"/>
      <c r="BH34" s="76"/>
      <c r="BI34" s="77"/>
      <c r="BJ34" s="9"/>
      <c r="BK34" s="9"/>
      <c r="BL34" s="79"/>
      <c r="BM34" s="9"/>
      <c r="BN34" s="131"/>
      <c r="BO34" s="131"/>
      <c r="BP34" s="81"/>
      <c r="BQ34" s="9"/>
      <c r="BR34" s="79"/>
      <c r="BS34" s="9"/>
      <c r="BT34" s="118">
        <f t="shared" si="101"/>
        <v>0</v>
      </c>
      <c r="BU34" s="118">
        <f t="shared" si="102"/>
        <v>0</v>
      </c>
      <c r="BV34" s="118">
        <f t="shared" si="103"/>
        <v>3352160</v>
      </c>
      <c r="BW34" s="77"/>
      <c r="BX34" s="77"/>
      <c r="BY34" s="132"/>
      <c r="BZ34" s="77"/>
      <c r="CA34" s="9"/>
      <c r="CB34" s="77"/>
      <c r="CC34" s="77"/>
      <c r="CD34" s="77"/>
      <c r="CE34" s="77"/>
      <c r="CF34" s="9"/>
      <c r="CG34" s="119"/>
      <c r="CH34" s="119"/>
      <c r="CI34" s="77"/>
      <c r="CJ34" s="77"/>
      <c r="CK34" s="77"/>
      <c r="CL34" s="101"/>
      <c r="CM34" s="96"/>
      <c r="CN34" s="102"/>
      <c r="CO34" s="81"/>
      <c r="CP34" s="121"/>
      <c r="CQ34" s="122"/>
      <c r="CR34" s="123"/>
      <c r="CS34" s="123"/>
      <c r="CT34" s="123"/>
      <c r="CU34" s="87"/>
      <c r="CV34" s="87"/>
      <c r="CW34" s="87"/>
      <c r="CX34" s="87"/>
      <c r="CY34" s="87"/>
      <c r="CZ34" s="92"/>
      <c r="DA34" s="124"/>
      <c r="DB34" s="87"/>
      <c r="DC34" s="92"/>
      <c r="DD34" s="125"/>
    </row>
    <row r="35" spans="1:108" ht="89.25" x14ac:dyDescent="0.25">
      <c r="A35" s="85"/>
      <c r="B35" s="86" t="s">
        <v>116</v>
      </c>
      <c r="C35" s="198"/>
      <c r="D35" s="88">
        <v>23</v>
      </c>
      <c r="E35" s="36">
        <v>42479</v>
      </c>
      <c r="F35" s="74" t="s">
        <v>439</v>
      </c>
      <c r="G35" s="74" t="s">
        <v>439</v>
      </c>
      <c r="H35" s="75" t="s">
        <v>449</v>
      </c>
      <c r="I35" s="75"/>
      <c r="J35" s="12" t="s">
        <v>384</v>
      </c>
      <c r="K35" s="20">
        <v>194</v>
      </c>
      <c r="L35" s="76" t="s">
        <v>411</v>
      </c>
      <c r="M35" s="12" t="s">
        <v>412</v>
      </c>
      <c r="N35" s="9">
        <v>4988000</v>
      </c>
      <c r="O35" s="8" t="s">
        <v>413</v>
      </c>
      <c r="P35" s="77" t="s">
        <v>414</v>
      </c>
      <c r="Q35" s="78" t="s">
        <v>99</v>
      </c>
      <c r="R35" s="77" t="s">
        <v>415</v>
      </c>
      <c r="S35" s="79"/>
      <c r="T35" s="80"/>
      <c r="U35" s="79"/>
      <c r="V35" s="227"/>
      <c r="X35" s="36"/>
      <c r="Y35" s="81">
        <f t="shared" si="93"/>
        <v>0</v>
      </c>
      <c r="Z35" s="10"/>
      <c r="AA35" s="10"/>
      <c r="AB35" s="10"/>
      <c r="AC35" s="10"/>
      <c r="AD35" s="5"/>
      <c r="AE35" s="23"/>
      <c r="AF35" s="82"/>
      <c r="AG35" s="83"/>
      <c r="AH35" s="36"/>
      <c r="AI35" s="9"/>
      <c r="AJ35" s="9"/>
      <c r="AK35" s="81"/>
      <c r="AL35" s="81">
        <v>0</v>
      </c>
      <c r="AM35" s="9"/>
      <c r="AN35" s="81"/>
      <c r="AO35" s="81">
        <f t="shared" si="99"/>
        <v>0</v>
      </c>
      <c r="AP35" s="126"/>
      <c r="AQ35" s="127" t="s">
        <v>27</v>
      </c>
      <c r="AR35" s="127" t="s">
        <v>27</v>
      </c>
      <c r="AS35" s="127" t="s">
        <v>27</v>
      </c>
      <c r="AT35" s="128" t="s">
        <v>27</v>
      </c>
      <c r="AU35" s="36"/>
      <c r="AV35" s="36"/>
      <c r="AW35" s="9">
        <f t="shared" si="100"/>
        <v>0</v>
      </c>
      <c r="AX35" s="9"/>
      <c r="AY35" s="75"/>
      <c r="AZ35" s="100" t="e">
        <f>LOOKUP(AY35,#REF!,#REF!)</f>
        <v>#REF!</v>
      </c>
      <c r="BA35" s="249"/>
      <c r="BB35" s="130"/>
      <c r="BC35" s="79"/>
      <c r="BD35" s="9"/>
      <c r="BE35" s="9"/>
      <c r="BF35" s="79"/>
      <c r="BG35" s="9"/>
      <c r="BH35" s="76"/>
      <c r="BI35" s="77"/>
      <c r="BJ35" s="9"/>
      <c r="BK35" s="9"/>
      <c r="BL35" s="79"/>
      <c r="BM35" s="9"/>
      <c r="BN35" s="131"/>
      <c r="BO35" s="131"/>
      <c r="BP35" s="81"/>
      <c r="BQ35" s="9"/>
      <c r="BR35" s="79"/>
      <c r="BS35" s="9"/>
      <c r="BT35" s="118">
        <f t="shared" si="101"/>
        <v>0</v>
      </c>
      <c r="BU35" s="118">
        <f t="shared" si="102"/>
        <v>0</v>
      </c>
      <c r="BV35" s="118">
        <f t="shared" si="103"/>
        <v>0</v>
      </c>
      <c r="BW35" s="77"/>
      <c r="BX35" s="77"/>
      <c r="BY35" s="132"/>
      <c r="BZ35" s="77"/>
      <c r="CA35" s="9"/>
      <c r="CB35" s="77"/>
      <c r="CC35" s="77"/>
      <c r="CD35" s="77"/>
      <c r="CE35" s="77"/>
      <c r="CF35" s="9"/>
      <c r="CG35" s="119"/>
      <c r="CH35" s="119"/>
      <c r="CI35" s="77"/>
      <c r="CJ35" s="77"/>
      <c r="CK35" s="77"/>
      <c r="CL35" s="101"/>
      <c r="CM35" s="96"/>
      <c r="CN35" s="102"/>
      <c r="CO35" s="81"/>
      <c r="CP35" s="121"/>
      <c r="CQ35" s="122"/>
      <c r="CR35" s="123"/>
      <c r="CS35" s="123"/>
      <c r="CT35" s="123"/>
      <c r="CU35" s="87"/>
      <c r="CV35" s="87"/>
      <c r="CW35" s="87"/>
      <c r="CX35" s="87"/>
      <c r="CY35" s="87"/>
      <c r="CZ35" s="92"/>
      <c r="DA35" s="124"/>
      <c r="DB35" s="87"/>
      <c r="DC35" s="92"/>
      <c r="DD35" s="125"/>
    </row>
    <row r="36" spans="1:108" ht="38.25" x14ac:dyDescent="0.25">
      <c r="A36" s="85"/>
      <c r="B36" s="86" t="s">
        <v>419</v>
      </c>
      <c r="C36" s="198"/>
      <c r="D36" s="88">
        <v>24</v>
      </c>
      <c r="E36" s="36">
        <v>42480</v>
      </c>
      <c r="F36" s="74" t="s">
        <v>439</v>
      </c>
      <c r="G36" s="74" t="s">
        <v>439</v>
      </c>
      <c r="H36" s="5" t="s">
        <v>63</v>
      </c>
      <c r="I36" s="75"/>
      <c r="J36" s="12" t="s">
        <v>383</v>
      </c>
      <c r="K36" s="20">
        <v>159</v>
      </c>
      <c r="L36" s="76">
        <v>901517</v>
      </c>
      <c r="M36" s="12" t="s">
        <v>416</v>
      </c>
      <c r="N36" s="9">
        <v>5950000</v>
      </c>
      <c r="O36" s="8" t="s">
        <v>417</v>
      </c>
      <c r="P36" s="77" t="s">
        <v>418</v>
      </c>
      <c r="Q36" s="78" t="s">
        <v>99</v>
      </c>
      <c r="R36" s="77" t="s">
        <v>415</v>
      </c>
      <c r="S36" s="79"/>
      <c r="T36" s="80"/>
      <c r="U36" s="79"/>
      <c r="V36" s="227"/>
      <c r="X36" s="36"/>
      <c r="Y36" s="81">
        <f t="shared" si="93"/>
        <v>0</v>
      </c>
      <c r="Z36" s="10" t="s">
        <v>175</v>
      </c>
      <c r="AA36" s="10" t="s">
        <v>377</v>
      </c>
      <c r="AB36" s="10" t="s">
        <v>108</v>
      </c>
      <c r="AC36" s="10" t="s">
        <v>109</v>
      </c>
      <c r="AD36" s="5"/>
      <c r="AE36" s="23"/>
      <c r="AF36" s="82"/>
      <c r="AG36" s="83"/>
      <c r="AH36" s="36"/>
      <c r="AI36" s="9"/>
      <c r="AJ36" s="9"/>
      <c r="AK36" s="81"/>
      <c r="AL36" s="81">
        <v>0</v>
      </c>
      <c r="AM36" s="9"/>
      <c r="AN36" s="81"/>
      <c r="AO36" s="81">
        <f t="shared" si="99"/>
        <v>0</v>
      </c>
      <c r="AP36" s="126"/>
      <c r="AQ36" s="127" t="s">
        <v>27</v>
      </c>
      <c r="AR36" s="127" t="s">
        <v>27</v>
      </c>
      <c r="AS36" s="127" t="s">
        <v>27</v>
      </c>
      <c r="AT36" s="128" t="s">
        <v>27</v>
      </c>
      <c r="AU36" s="36"/>
      <c r="AV36" s="36"/>
      <c r="AW36" s="9">
        <f t="shared" si="100"/>
        <v>0</v>
      </c>
      <c r="AX36" s="9"/>
      <c r="AY36" s="75"/>
      <c r="AZ36" s="100" t="e">
        <f>LOOKUP(AY36,#REF!,#REF!)</f>
        <v>#REF!</v>
      </c>
      <c r="BA36" s="249"/>
      <c r="BB36" s="130"/>
      <c r="BC36" s="79"/>
      <c r="BD36" s="9"/>
      <c r="BE36" s="9"/>
      <c r="BF36" s="79"/>
      <c r="BG36" s="9"/>
      <c r="BH36" s="76"/>
      <c r="BI36" s="77"/>
      <c r="BJ36" s="9"/>
      <c r="BK36" s="9"/>
      <c r="BL36" s="79"/>
      <c r="BM36" s="9"/>
      <c r="BN36" s="131"/>
      <c r="BO36" s="131"/>
      <c r="BP36" s="81"/>
      <c r="BQ36" s="9"/>
      <c r="BR36" s="79"/>
      <c r="BS36" s="9"/>
      <c r="BT36" s="118">
        <f t="shared" si="101"/>
        <v>0</v>
      </c>
      <c r="BU36" s="118">
        <f t="shared" si="102"/>
        <v>0</v>
      </c>
      <c r="BV36" s="118">
        <f t="shared" si="103"/>
        <v>0</v>
      </c>
      <c r="BW36" s="77"/>
      <c r="BX36" s="77"/>
      <c r="BY36" s="132"/>
      <c r="BZ36" s="77"/>
      <c r="CA36" s="9"/>
      <c r="CB36" s="77"/>
      <c r="CC36" s="77"/>
      <c r="CD36" s="77"/>
      <c r="CE36" s="77"/>
      <c r="CF36" s="9"/>
      <c r="CG36" s="119"/>
      <c r="CH36" s="119"/>
      <c r="CI36" s="77"/>
      <c r="CJ36" s="77"/>
      <c r="CK36" s="77"/>
      <c r="CL36" s="101"/>
      <c r="CM36" s="96"/>
      <c r="CN36" s="102"/>
      <c r="CO36" s="81"/>
      <c r="CP36" s="121"/>
      <c r="CQ36" s="122"/>
      <c r="CR36" s="123"/>
      <c r="CS36" s="123"/>
      <c r="CT36" s="123"/>
      <c r="CU36" s="87"/>
      <c r="CV36" s="87"/>
      <c r="CW36" s="87"/>
      <c r="CX36" s="87"/>
      <c r="CY36" s="87"/>
      <c r="CZ36" s="92"/>
      <c r="DA36" s="124"/>
      <c r="DB36" s="87"/>
      <c r="DC36" s="92"/>
      <c r="DD36" s="125"/>
    </row>
    <row r="37" spans="1:108" ht="33" customHeight="1" x14ac:dyDescent="0.25">
      <c r="A37" s="85"/>
      <c r="B37" s="86" t="s">
        <v>115</v>
      </c>
      <c r="C37" s="198"/>
      <c r="D37" s="88">
        <v>25</v>
      </c>
      <c r="E37" s="36">
        <v>42481</v>
      </c>
      <c r="F37" s="74" t="s">
        <v>439</v>
      </c>
      <c r="G37" s="74" t="s">
        <v>439</v>
      </c>
      <c r="H37" s="75" t="s">
        <v>173</v>
      </c>
      <c r="I37" s="75"/>
      <c r="J37" s="12" t="s">
        <v>382</v>
      </c>
      <c r="K37" s="20">
        <v>37</v>
      </c>
      <c r="L37" s="76">
        <v>432332</v>
      </c>
      <c r="M37" s="12" t="s">
        <v>304</v>
      </c>
      <c r="N37" s="9">
        <v>9146636</v>
      </c>
      <c r="O37" s="8" t="s">
        <v>420</v>
      </c>
      <c r="P37" s="77" t="s">
        <v>421</v>
      </c>
      <c r="Q37" s="78" t="s">
        <v>99</v>
      </c>
      <c r="R37" s="77" t="s">
        <v>415</v>
      </c>
      <c r="S37" s="79"/>
      <c r="T37" s="80"/>
      <c r="U37" s="79"/>
      <c r="V37" s="227"/>
      <c r="X37" s="36"/>
      <c r="Y37" s="81">
        <f t="shared" si="93"/>
        <v>0</v>
      </c>
      <c r="Z37" s="10" t="s">
        <v>142</v>
      </c>
      <c r="AA37" s="10" t="s">
        <v>422</v>
      </c>
      <c r="AB37" s="10" t="s">
        <v>85</v>
      </c>
      <c r="AC37" s="10" t="s">
        <v>85</v>
      </c>
      <c r="AD37" s="5"/>
      <c r="AE37" s="23"/>
      <c r="AF37" s="82"/>
      <c r="AG37" s="83"/>
      <c r="AH37" s="36"/>
      <c r="AI37" s="9"/>
      <c r="AJ37" s="9"/>
      <c r="AK37" s="81"/>
      <c r="AL37" s="81">
        <v>0</v>
      </c>
      <c r="AM37" s="9"/>
      <c r="AN37" s="81"/>
      <c r="AO37" s="81">
        <f t="shared" si="99"/>
        <v>0</v>
      </c>
      <c r="AP37" s="126"/>
      <c r="AQ37" s="127" t="s">
        <v>27</v>
      </c>
      <c r="AR37" s="127" t="s">
        <v>27</v>
      </c>
      <c r="AS37" s="127" t="s">
        <v>27</v>
      </c>
      <c r="AT37" s="128" t="s">
        <v>27</v>
      </c>
      <c r="AU37" s="36"/>
      <c r="AV37" s="36"/>
      <c r="AW37" s="9">
        <f t="shared" si="100"/>
        <v>0</v>
      </c>
      <c r="AX37" s="9"/>
      <c r="AY37" s="75"/>
      <c r="AZ37" s="100" t="e">
        <f>LOOKUP(AY37,#REF!,#REF!)</f>
        <v>#REF!</v>
      </c>
      <c r="BA37" s="249"/>
      <c r="BB37" s="130"/>
      <c r="BC37" s="79"/>
      <c r="BD37" s="9"/>
      <c r="BE37" s="9"/>
      <c r="BF37" s="79"/>
      <c r="BG37" s="9"/>
      <c r="BH37" s="76"/>
      <c r="BI37" s="77"/>
      <c r="BJ37" s="9"/>
      <c r="BK37" s="9"/>
      <c r="BL37" s="79"/>
      <c r="BM37" s="9"/>
      <c r="BN37" s="131"/>
      <c r="BO37" s="131"/>
      <c r="BP37" s="81"/>
      <c r="BQ37" s="9"/>
      <c r="BR37" s="79"/>
      <c r="BS37" s="9"/>
      <c r="BT37" s="118">
        <f t="shared" si="101"/>
        <v>0</v>
      </c>
      <c r="BU37" s="118">
        <f t="shared" si="102"/>
        <v>0</v>
      </c>
      <c r="BV37" s="118">
        <f t="shared" si="103"/>
        <v>0</v>
      </c>
      <c r="BW37" s="77"/>
      <c r="BX37" s="77"/>
      <c r="BY37" s="132"/>
      <c r="BZ37" s="77"/>
      <c r="CA37" s="9"/>
      <c r="CB37" s="77"/>
      <c r="CC37" s="77"/>
      <c r="CD37" s="77"/>
      <c r="CE37" s="77"/>
      <c r="CF37" s="9"/>
      <c r="CG37" s="119"/>
      <c r="CH37" s="119"/>
      <c r="CI37" s="77"/>
      <c r="CJ37" s="77"/>
      <c r="CK37" s="77"/>
      <c r="CL37" s="101"/>
      <c r="CM37" s="96"/>
      <c r="CN37" s="102"/>
      <c r="CO37" s="81"/>
      <c r="CP37" s="121"/>
      <c r="CQ37" s="122"/>
      <c r="CR37" s="123"/>
      <c r="CS37" s="123"/>
      <c r="CT37" s="123"/>
      <c r="CU37" s="87"/>
      <c r="CV37" s="87"/>
      <c r="CW37" s="87"/>
      <c r="CX37" s="87"/>
      <c r="CY37" s="87"/>
      <c r="CZ37" s="92"/>
      <c r="DA37" s="124"/>
      <c r="DB37" s="87"/>
      <c r="DC37" s="92"/>
      <c r="DD37" s="125"/>
    </row>
    <row r="38" spans="1:108" ht="83.25" customHeight="1" x14ac:dyDescent="0.25">
      <c r="A38" s="85"/>
      <c r="B38" s="86" t="s">
        <v>116</v>
      </c>
      <c r="C38" s="198"/>
      <c r="D38" s="88">
        <v>26</v>
      </c>
      <c r="E38" s="36">
        <v>42481</v>
      </c>
      <c r="F38" s="74" t="s">
        <v>439</v>
      </c>
      <c r="G38" s="74" t="s">
        <v>439</v>
      </c>
      <c r="H38" s="75" t="s">
        <v>449</v>
      </c>
      <c r="I38" s="75"/>
      <c r="J38" s="12" t="s">
        <v>381</v>
      </c>
      <c r="K38" s="20">
        <v>126</v>
      </c>
      <c r="L38" s="76">
        <v>781815</v>
      </c>
      <c r="M38" s="12" t="s">
        <v>423</v>
      </c>
      <c r="N38" s="9">
        <v>18000000</v>
      </c>
      <c r="O38" s="8" t="s">
        <v>424</v>
      </c>
      <c r="P38" s="77" t="s">
        <v>113</v>
      </c>
      <c r="Q38" s="78" t="s">
        <v>99</v>
      </c>
      <c r="R38" s="77" t="s">
        <v>415</v>
      </c>
      <c r="S38" s="79"/>
      <c r="T38" s="80"/>
      <c r="U38" s="79"/>
      <c r="V38" s="227"/>
      <c r="X38" s="36"/>
      <c r="Y38" s="81">
        <f t="shared" si="93"/>
        <v>0</v>
      </c>
      <c r="Z38" s="10" t="s">
        <v>175</v>
      </c>
      <c r="AA38" s="10" t="s">
        <v>425</v>
      </c>
      <c r="AB38" s="10" t="s">
        <v>426</v>
      </c>
      <c r="AC38" s="10" t="s">
        <v>426</v>
      </c>
      <c r="AD38" s="5"/>
      <c r="AE38" s="23"/>
      <c r="AF38" s="82"/>
      <c r="AG38" s="83"/>
      <c r="AH38" s="36"/>
      <c r="AI38" s="9"/>
      <c r="AJ38" s="9"/>
      <c r="AK38" s="81"/>
      <c r="AL38" s="81">
        <v>0</v>
      </c>
      <c r="AM38" s="9"/>
      <c r="AN38" s="81"/>
      <c r="AO38" s="81">
        <f t="shared" si="99"/>
        <v>0</v>
      </c>
      <c r="AP38" s="126"/>
      <c r="AQ38" s="127" t="s">
        <v>27</v>
      </c>
      <c r="AR38" s="127" t="s">
        <v>27</v>
      </c>
      <c r="AS38" s="127" t="s">
        <v>27</v>
      </c>
      <c r="AT38" s="128" t="s">
        <v>27</v>
      </c>
      <c r="AU38" s="36"/>
      <c r="AV38" s="36"/>
      <c r="AW38" s="9">
        <f t="shared" si="100"/>
        <v>0</v>
      </c>
      <c r="AX38" s="9"/>
      <c r="AY38" s="75"/>
      <c r="AZ38" s="100" t="e">
        <f>LOOKUP(AY38,#REF!,#REF!)</f>
        <v>#REF!</v>
      </c>
      <c r="BA38" s="249"/>
      <c r="BB38" s="130"/>
      <c r="BC38" s="79"/>
      <c r="BD38" s="9"/>
      <c r="BE38" s="9"/>
      <c r="BF38" s="79"/>
      <c r="BG38" s="9"/>
      <c r="BH38" s="76"/>
      <c r="BI38" s="77"/>
      <c r="BJ38" s="9"/>
      <c r="BK38" s="9"/>
      <c r="BL38" s="79"/>
      <c r="BM38" s="9"/>
      <c r="BN38" s="131"/>
      <c r="BO38" s="131"/>
      <c r="BP38" s="81"/>
      <c r="BQ38" s="9"/>
      <c r="BR38" s="79"/>
      <c r="BS38" s="9"/>
      <c r="BT38" s="118">
        <f t="shared" si="101"/>
        <v>0</v>
      </c>
      <c r="BU38" s="118">
        <f t="shared" si="102"/>
        <v>0</v>
      </c>
      <c r="BV38" s="118">
        <f t="shared" si="103"/>
        <v>0</v>
      </c>
      <c r="BW38" s="77"/>
      <c r="BX38" s="77"/>
      <c r="BY38" s="132"/>
      <c r="BZ38" s="77"/>
      <c r="CA38" s="9"/>
      <c r="CB38" s="77"/>
      <c r="CC38" s="77"/>
      <c r="CD38" s="77"/>
      <c r="CE38" s="77"/>
      <c r="CF38" s="9"/>
      <c r="CG38" s="119"/>
      <c r="CH38" s="119"/>
      <c r="CI38" s="77"/>
      <c r="CJ38" s="77"/>
      <c r="CK38" s="77"/>
      <c r="CL38" s="101"/>
      <c r="CM38" s="96"/>
      <c r="CN38" s="102"/>
      <c r="CO38" s="81"/>
      <c r="CP38" s="121"/>
      <c r="CQ38" s="122"/>
      <c r="CR38" s="123"/>
      <c r="CS38" s="123"/>
      <c r="CT38" s="123"/>
      <c r="CU38" s="87"/>
      <c r="CV38" s="87"/>
      <c r="CW38" s="87"/>
      <c r="CX38" s="87"/>
      <c r="CY38" s="87"/>
      <c r="CZ38" s="92"/>
      <c r="DA38" s="124"/>
      <c r="DB38" s="87"/>
      <c r="DC38" s="92"/>
      <c r="DD38" s="125"/>
    </row>
    <row r="39" spans="1:108" ht="89.25" x14ac:dyDescent="0.25">
      <c r="A39" s="85"/>
      <c r="B39" s="86" t="s">
        <v>115</v>
      </c>
      <c r="C39" s="198"/>
      <c r="D39" s="88">
        <v>27</v>
      </c>
      <c r="E39" s="36">
        <v>42481</v>
      </c>
      <c r="F39" s="74" t="s">
        <v>439</v>
      </c>
      <c r="G39" s="74" t="s">
        <v>439</v>
      </c>
      <c r="H39" s="75" t="s">
        <v>449</v>
      </c>
      <c r="I39" s="75"/>
      <c r="J39" s="12" t="s">
        <v>463</v>
      </c>
      <c r="K39" s="20">
        <v>128</v>
      </c>
      <c r="L39" s="76">
        <v>781815</v>
      </c>
      <c r="M39" s="12" t="s">
        <v>427</v>
      </c>
      <c r="N39" s="9">
        <v>8000000</v>
      </c>
      <c r="O39" s="8" t="s">
        <v>428</v>
      </c>
      <c r="P39" s="77" t="s">
        <v>113</v>
      </c>
      <c r="Q39" s="78" t="s">
        <v>99</v>
      </c>
      <c r="R39" s="77" t="s">
        <v>415</v>
      </c>
      <c r="S39" s="79"/>
      <c r="T39" s="80"/>
      <c r="U39" s="79"/>
      <c r="V39" s="227"/>
      <c r="X39" s="36"/>
      <c r="Y39" s="81">
        <f t="shared" si="93"/>
        <v>0</v>
      </c>
      <c r="Z39" s="10" t="s">
        <v>175</v>
      </c>
      <c r="AA39" s="10" t="s">
        <v>425</v>
      </c>
      <c r="AB39" s="10" t="s">
        <v>433</v>
      </c>
      <c r="AC39" s="10" t="s">
        <v>433</v>
      </c>
      <c r="AD39" s="5"/>
      <c r="AE39" s="23"/>
      <c r="AF39" s="82"/>
      <c r="AG39" s="83"/>
      <c r="AH39" s="36"/>
      <c r="AI39" s="9"/>
      <c r="AJ39" s="9"/>
      <c r="AK39" s="81"/>
      <c r="AL39" s="81">
        <v>0</v>
      </c>
      <c r="AM39" s="9"/>
      <c r="AN39" s="81"/>
      <c r="AO39" s="81">
        <f t="shared" si="99"/>
        <v>0</v>
      </c>
      <c r="AP39" s="126"/>
      <c r="AQ39" s="127" t="s">
        <v>27</v>
      </c>
      <c r="AR39" s="127" t="s">
        <v>27</v>
      </c>
      <c r="AS39" s="127" t="s">
        <v>27</v>
      </c>
      <c r="AT39" s="128" t="s">
        <v>27</v>
      </c>
      <c r="AU39" s="36"/>
      <c r="AV39" s="36"/>
      <c r="AW39" s="9">
        <f t="shared" si="100"/>
        <v>0</v>
      </c>
      <c r="AX39" s="9"/>
      <c r="AY39" s="75"/>
      <c r="AZ39" s="100" t="e">
        <f>LOOKUP(AY39,#REF!,#REF!)</f>
        <v>#REF!</v>
      </c>
      <c r="BA39" s="249"/>
      <c r="BB39" s="130"/>
      <c r="BC39" s="79"/>
      <c r="BD39" s="9"/>
      <c r="BE39" s="9"/>
      <c r="BF39" s="79"/>
      <c r="BG39" s="9"/>
      <c r="BH39" s="76"/>
      <c r="BI39" s="77"/>
      <c r="BJ39" s="9"/>
      <c r="BK39" s="9"/>
      <c r="BL39" s="79"/>
      <c r="BM39" s="9"/>
      <c r="BN39" s="131"/>
      <c r="BO39" s="131"/>
      <c r="BP39" s="81"/>
      <c r="BQ39" s="9"/>
      <c r="BR39" s="79"/>
      <c r="BS39" s="9"/>
      <c r="BT39" s="118">
        <f t="shared" si="101"/>
        <v>0</v>
      </c>
      <c r="BU39" s="118">
        <f t="shared" si="102"/>
        <v>0</v>
      </c>
      <c r="BV39" s="118">
        <f t="shared" si="103"/>
        <v>0</v>
      </c>
      <c r="BW39" s="77"/>
      <c r="BX39" s="77"/>
      <c r="BY39" s="132"/>
      <c r="BZ39" s="77"/>
      <c r="CA39" s="9"/>
      <c r="CB39" s="77"/>
      <c r="CC39" s="77"/>
      <c r="CD39" s="77"/>
      <c r="CE39" s="77"/>
      <c r="CF39" s="9"/>
      <c r="CG39" s="119"/>
      <c r="CH39" s="119"/>
      <c r="CI39" s="77"/>
      <c r="CJ39" s="77"/>
      <c r="CK39" s="77"/>
      <c r="CL39" s="101"/>
      <c r="CM39" s="96"/>
      <c r="CN39" s="102"/>
      <c r="CO39" s="81"/>
      <c r="CP39" s="121"/>
      <c r="CQ39" s="122"/>
      <c r="CR39" s="123"/>
      <c r="CS39" s="123"/>
      <c r="CT39" s="123"/>
      <c r="CU39" s="87"/>
      <c r="CV39" s="87"/>
      <c r="CW39" s="87"/>
      <c r="CX39" s="87"/>
      <c r="CY39" s="87"/>
      <c r="CZ39" s="92"/>
      <c r="DA39" s="124"/>
      <c r="DB39" s="87"/>
      <c r="DC39" s="92"/>
      <c r="DD39" s="125"/>
    </row>
    <row r="40" spans="1:108" ht="36.75" customHeight="1" x14ac:dyDescent="0.25">
      <c r="A40" s="85"/>
      <c r="B40" s="87" t="s">
        <v>340</v>
      </c>
      <c r="C40" s="198"/>
      <c r="D40" s="88">
        <v>28</v>
      </c>
      <c r="E40" s="36">
        <v>42482</v>
      </c>
      <c r="F40" s="74" t="s">
        <v>439</v>
      </c>
      <c r="G40" s="74" t="s">
        <v>439</v>
      </c>
      <c r="H40" s="75" t="s">
        <v>449</v>
      </c>
      <c r="I40" s="75"/>
      <c r="J40" s="12" t="s">
        <v>380</v>
      </c>
      <c r="K40" s="20">
        <v>148</v>
      </c>
      <c r="L40" s="76">
        <v>721532</v>
      </c>
      <c r="M40" s="12" t="s">
        <v>429</v>
      </c>
      <c r="N40" s="9">
        <v>6000000</v>
      </c>
      <c r="O40" s="8" t="s">
        <v>430</v>
      </c>
      <c r="P40" s="77" t="s">
        <v>130</v>
      </c>
      <c r="Q40" s="78" t="s">
        <v>99</v>
      </c>
      <c r="R40" s="77" t="s">
        <v>431</v>
      </c>
      <c r="S40" s="79"/>
      <c r="T40" s="80"/>
      <c r="U40" s="79"/>
      <c r="V40" s="227"/>
      <c r="X40" s="36"/>
      <c r="Y40" s="81">
        <f t="shared" si="93"/>
        <v>0</v>
      </c>
      <c r="Z40" s="10" t="s">
        <v>175</v>
      </c>
      <c r="AA40" s="10" t="s">
        <v>432</v>
      </c>
      <c r="AB40" s="10" t="s">
        <v>85</v>
      </c>
      <c r="AC40" s="10" t="s">
        <v>85</v>
      </c>
      <c r="AD40" s="5"/>
      <c r="AE40" s="23"/>
      <c r="AF40" s="82"/>
      <c r="AG40" s="83"/>
      <c r="AH40" s="36"/>
      <c r="AI40" s="9"/>
      <c r="AJ40" s="9"/>
      <c r="AK40" s="81"/>
      <c r="AL40" s="81">
        <v>0</v>
      </c>
      <c r="AM40" s="9"/>
      <c r="AN40" s="81"/>
      <c r="AO40" s="81">
        <f t="shared" si="99"/>
        <v>0</v>
      </c>
      <c r="AP40" s="126"/>
      <c r="AQ40" s="127" t="s">
        <v>27</v>
      </c>
      <c r="AR40" s="127" t="s">
        <v>27</v>
      </c>
      <c r="AS40" s="127" t="s">
        <v>27</v>
      </c>
      <c r="AT40" s="128" t="s">
        <v>27</v>
      </c>
      <c r="AU40" s="36"/>
      <c r="AV40" s="36"/>
      <c r="AW40" s="9">
        <f t="shared" si="100"/>
        <v>0</v>
      </c>
      <c r="AX40" s="9"/>
      <c r="AY40" s="75"/>
      <c r="AZ40" s="100" t="e">
        <f>LOOKUP(AY40,#REF!,#REF!)</f>
        <v>#REF!</v>
      </c>
      <c r="BA40" s="249"/>
      <c r="BB40" s="130"/>
      <c r="BC40" s="79"/>
      <c r="BD40" s="9"/>
      <c r="BE40" s="9"/>
      <c r="BF40" s="79"/>
      <c r="BG40" s="9"/>
      <c r="BH40" s="76"/>
      <c r="BI40" s="77"/>
      <c r="BJ40" s="9"/>
      <c r="BK40" s="9"/>
      <c r="BL40" s="79"/>
      <c r="BM40" s="9"/>
      <c r="BN40" s="131"/>
      <c r="BO40" s="131"/>
      <c r="BP40" s="81"/>
      <c r="BQ40" s="9"/>
      <c r="BR40" s="79"/>
      <c r="BS40" s="9"/>
      <c r="BT40" s="118">
        <f t="shared" si="101"/>
        <v>0</v>
      </c>
      <c r="BU40" s="118">
        <f t="shared" si="102"/>
        <v>0</v>
      </c>
      <c r="BV40" s="118">
        <f t="shared" si="103"/>
        <v>0</v>
      </c>
      <c r="BW40" s="77"/>
      <c r="BX40" s="77"/>
      <c r="BY40" s="132"/>
      <c r="BZ40" s="77"/>
      <c r="CA40" s="9"/>
      <c r="CB40" s="77"/>
      <c r="CC40" s="77"/>
      <c r="CD40" s="77"/>
      <c r="CE40" s="77"/>
      <c r="CF40" s="9"/>
      <c r="CG40" s="119"/>
      <c r="CH40" s="119"/>
      <c r="CI40" s="77"/>
      <c r="CJ40" s="77"/>
      <c r="CK40" s="77"/>
      <c r="CL40" s="101"/>
      <c r="CM40" s="96"/>
      <c r="CN40" s="102"/>
      <c r="CO40" s="81"/>
      <c r="CP40" s="121"/>
      <c r="CQ40" s="122"/>
      <c r="CR40" s="123"/>
      <c r="CS40" s="123"/>
      <c r="CT40" s="123"/>
      <c r="CU40" s="87"/>
      <c r="CV40" s="87"/>
      <c r="CW40" s="87"/>
      <c r="CX40" s="87"/>
      <c r="CY40" s="87"/>
      <c r="CZ40" s="92"/>
      <c r="DA40" s="124"/>
      <c r="DB40" s="87"/>
      <c r="DC40" s="92"/>
      <c r="DD40" s="125"/>
    </row>
    <row r="41" spans="1:108" ht="114.75" x14ac:dyDescent="0.25">
      <c r="A41" s="85"/>
      <c r="B41" s="87" t="s">
        <v>340</v>
      </c>
      <c r="C41" s="198"/>
      <c r="D41" s="88">
        <v>29</v>
      </c>
      <c r="E41" s="36">
        <v>42488</v>
      </c>
      <c r="F41" s="74" t="s">
        <v>439</v>
      </c>
      <c r="G41" s="74" t="s">
        <v>439</v>
      </c>
      <c r="H41" s="75" t="s">
        <v>449</v>
      </c>
      <c r="I41" s="75"/>
      <c r="J41" s="12" t="s">
        <v>379</v>
      </c>
      <c r="K41" s="20">
        <v>127</v>
      </c>
      <c r="L41" s="76">
        <v>781815</v>
      </c>
      <c r="M41" s="12" t="s">
        <v>427</v>
      </c>
      <c r="N41" s="9">
        <v>14000000</v>
      </c>
      <c r="O41" s="8" t="s">
        <v>434</v>
      </c>
      <c r="P41" s="77" t="s">
        <v>113</v>
      </c>
      <c r="Q41" s="78" t="s">
        <v>99</v>
      </c>
      <c r="R41" s="77" t="s">
        <v>435</v>
      </c>
      <c r="S41" s="79"/>
      <c r="T41" s="80"/>
      <c r="U41" s="79"/>
      <c r="V41" s="227"/>
      <c r="X41" s="36"/>
      <c r="Y41" s="81">
        <f t="shared" si="93"/>
        <v>0</v>
      </c>
      <c r="Z41" s="10" t="s">
        <v>175</v>
      </c>
      <c r="AA41" s="10" t="s">
        <v>425</v>
      </c>
      <c r="AB41" s="10" t="s">
        <v>436</v>
      </c>
      <c r="AC41" s="10" t="s">
        <v>436</v>
      </c>
      <c r="AD41" s="5"/>
      <c r="AE41" s="23"/>
      <c r="AF41" s="82"/>
      <c r="AG41" s="83"/>
      <c r="AH41" s="36"/>
      <c r="AI41" s="9"/>
      <c r="AJ41" s="9"/>
      <c r="AK41" s="81"/>
      <c r="AL41" s="81">
        <v>0</v>
      </c>
      <c r="AM41" s="9"/>
      <c r="AN41" s="81"/>
      <c r="AO41" s="81">
        <f t="shared" si="99"/>
        <v>0</v>
      </c>
      <c r="AP41" s="126"/>
      <c r="AQ41" s="127" t="s">
        <v>27</v>
      </c>
      <c r="AR41" s="127" t="s">
        <v>27</v>
      </c>
      <c r="AS41" s="127" t="s">
        <v>27</v>
      </c>
      <c r="AT41" s="128" t="s">
        <v>27</v>
      </c>
      <c r="AU41" s="36"/>
      <c r="AV41" s="36"/>
      <c r="AW41" s="9">
        <f t="shared" si="100"/>
        <v>0</v>
      </c>
      <c r="AX41" s="9"/>
      <c r="AY41" s="75"/>
      <c r="AZ41" s="100" t="e">
        <f>LOOKUP(AY41,#REF!,#REF!)</f>
        <v>#REF!</v>
      </c>
      <c r="BA41" s="249"/>
      <c r="BB41" s="130"/>
      <c r="BC41" s="79"/>
      <c r="BD41" s="9"/>
      <c r="BE41" s="9"/>
      <c r="BF41" s="79"/>
      <c r="BG41" s="9"/>
      <c r="BH41" s="76"/>
      <c r="BI41" s="77"/>
      <c r="BJ41" s="9"/>
      <c r="BK41" s="9"/>
      <c r="BL41" s="79"/>
      <c r="BM41" s="9"/>
      <c r="BN41" s="131"/>
      <c r="BO41" s="131"/>
      <c r="BP41" s="81"/>
      <c r="BQ41" s="9"/>
      <c r="BR41" s="79"/>
      <c r="BS41" s="9"/>
      <c r="BT41" s="118">
        <f t="shared" si="101"/>
        <v>0</v>
      </c>
      <c r="BU41" s="118">
        <f t="shared" si="102"/>
        <v>0</v>
      </c>
      <c r="BV41" s="118">
        <f t="shared" si="103"/>
        <v>0</v>
      </c>
      <c r="BW41" s="77"/>
      <c r="BX41" s="77"/>
      <c r="BY41" s="132"/>
      <c r="BZ41" s="77"/>
      <c r="CA41" s="9"/>
      <c r="CB41" s="77"/>
      <c r="CC41" s="77"/>
      <c r="CD41" s="77"/>
      <c r="CE41" s="77"/>
      <c r="CF41" s="9"/>
      <c r="CG41" s="119"/>
      <c r="CH41" s="119"/>
      <c r="CI41" s="77"/>
      <c r="CJ41" s="77"/>
      <c r="CK41" s="77"/>
      <c r="CL41" s="101"/>
      <c r="CM41" s="96"/>
      <c r="CN41" s="102"/>
      <c r="CO41" s="81"/>
      <c r="CP41" s="121"/>
      <c r="CQ41" s="122"/>
      <c r="CR41" s="123"/>
      <c r="CS41" s="123"/>
      <c r="CT41" s="123"/>
      <c r="CU41" s="87"/>
      <c r="CV41" s="87"/>
      <c r="CW41" s="87"/>
      <c r="CX41" s="87"/>
      <c r="CY41" s="87"/>
      <c r="CZ41" s="92"/>
      <c r="DA41" s="124"/>
      <c r="DB41" s="87"/>
      <c r="DC41" s="92"/>
      <c r="DD41" s="125"/>
    </row>
    <row r="42" spans="1:108" ht="55.5" customHeight="1" x14ac:dyDescent="0.25">
      <c r="B42" s="71" t="s">
        <v>89</v>
      </c>
      <c r="C42" s="198" t="s">
        <v>440</v>
      </c>
      <c r="D42" s="267">
        <v>12</v>
      </c>
      <c r="E42" s="36">
        <v>42482</v>
      </c>
      <c r="F42" s="74" t="s">
        <v>111</v>
      </c>
      <c r="G42" s="74" t="s">
        <v>112</v>
      </c>
      <c r="H42" s="226" t="s">
        <v>441</v>
      </c>
      <c r="I42" s="226" t="s">
        <v>441</v>
      </c>
      <c r="J42" s="12" t="s">
        <v>442</v>
      </c>
      <c r="K42" s="83">
        <v>30</v>
      </c>
      <c r="L42" s="76" t="s">
        <v>445</v>
      </c>
      <c r="M42" s="3" t="s">
        <v>446</v>
      </c>
      <c r="N42" s="9">
        <v>72683987</v>
      </c>
      <c r="O42" s="8" t="s">
        <v>444</v>
      </c>
      <c r="P42" s="93" t="s">
        <v>98</v>
      </c>
      <c r="Q42" s="78" t="s">
        <v>99</v>
      </c>
      <c r="R42" s="77" t="s">
        <v>443</v>
      </c>
      <c r="S42" s="79"/>
      <c r="T42" s="80"/>
      <c r="U42" s="79"/>
      <c r="V42" s="227"/>
      <c r="X42" s="36"/>
      <c r="Y42" s="81">
        <v>0</v>
      </c>
      <c r="Z42" s="75" t="s">
        <v>175</v>
      </c>
      <c r="AA42" s="75" t="s">
        <v>274</v>
      </c>
      <c r="AB42" s="75" t="s">
        <v>165</v>
      </c>
      <c r="AC42" s="75" t="s">
        <v>165</v>
      </c>
      <c r="AD42" s="115"/>
      <c r="AE42" s="98"/>
      <c r="AF42" s="82"/>
      <c r="AG42" s="83"/>
      <c r="AH42" s="36"/>
      <c r="AI42" s="9"/>
      <c r="AJ42" s="9"/>
      <c r="AK42" s="81"/>
      <c r="AL42" s="81"/>
      <c r="AM42" s="9"/>
      <c r="AN42" s="81"/>
      <c r="AO42" s="81">
        <f t="shared" ref="AO42" si="104">+AM42+AN42</f>
        <v>0</v>
      </c>
      <c r="AP42" s="126" t="s">
        <v>447</v>
      </c>
      <c r="AQ42" s="127" t="s">
        <v>264</v>
      </c>
      <c r="AR42" s="36"/>
      <c r="AS42" s="36"/>
      <c r="AT42" s="36"/>
      <c r="AU42" s="36"/>
      <c r="AV42" s="36">
        <v>42719</v>
      </c>
      <c r="AW42" s="9"/>
      <c r="AX42" s="9"/>
      <c r="AY42" s="244"/>
      <c r="AZ42" s="100"/>
      <c r="BA42" s="254"/>
      <c r="BB42" s="79"/>
      <c r="BC42" s="79"/>
      <c r="BD42" s="9"/>
      <c r="BE42" s="246"/>
      <c r="BF42" s="79"/>
      <c r="BG42" s="9"/>
      <c r="BH42" s="76"/>
      <c r="BI42" s="77"/>
      <c r="BJ42" s="9"/>
      <c r="BK42" s="9"/>
      <c r="BL42" s="79"/>
      <c r="BM42" s="9"/>
      <c r="BN42" s="131"/>
      <c r="BO42" s="131"/>
      <c r="BP42" s="81"/>
      <c r="BQ42" s="9"/>
      <c r="BR42" s="79"/>
      <c r="BS42" s="9"/>
      <c r="BT42" s="118">
        <v>0</v>
      </c>
      <c r="BU42" s="118">
        <v>0</v>
      </c>
      <c r="BV42" s="118">
        <v>0</v>
      </c>
      <c r="BW42" s="77"/>
      <c r="BX42" s="77"/>
      <c r="BY42" s="8"/>
      <c r="BZ42" s="77"/>
      <c r="CA42" s="9"/>
      <c r="CB42" s="9"/>
      <c r="CC42" s="77"/>
      <c r="CD42" s="77"/>
      <c r="CE42" s="77"/>
      <c r="CF42" s="9"/>
      <c r="CG42" s="119"/>
      <c r="CH42" s="119"/>
      <c r="CI42" s="77"/>
      <c r="CJ42" s="77"/>
      <c r="CK42" s="77"/>
      <c r="CL42" s="101"/>
      <c r="CM42" s="96">
        <v>42735</v>
      </c>
      <c r="CN42" s="102"/>
      <c r="CO42" s="81"/>
      <c r="CP42" s="101"/>
      <c r="CQ42" s="101" t="e">
        <v>#REF!</v>
      </c>
      <c r="CR42" s="81" t="e">
        <v>#REF!</v>
      </c>
      <c r="CS42" s="103" t="e">
        <v>#REF!</v>
      </c>
    </row>
    <row r="43" spans="1:108" ht="55.5" customHeight="1" x14ac:dyDescent="0.25">
      <c r="B43" s="71" t="s">
        <v>419</v>
      </c>
      <c r="C43" s="198"/>
      <c r="D43" s="267">
        <v>13</v>
      </c>
      <c r="E43" s="36">
        <v>42485</v>
      </c>
      <c r="F43" s="74" t="s">
        <v>111</v>
      </c>
      <c r="G43" s="74" t="s">
        <v>112</v>
      </c>
      <c r="H43" s="226" t="s">
        <v>449</v>
      </c>
      <c r="I43" s="226" t="s">
        <v>449</v>
      </c>
      <c r="J43" s="12" t="s">
        <v>448</v>
      </c>
      <c r="K43" s="83">
        <v>98</v>
      </c>
      <c r="L43" s="76">
        <v>251725</v>
      </c>
      <c r="M43" s="3" t="s">
        <v>450</v>
      </c>
      <c r="N43" s="9">
        <v>65000000</v>
      </c>
      <c r="O43" s="8" t="s">
        <v>457</v>
      </c>
      <c r="P43" s="93" t="s">
        <v>458</v>
      </c>
      <c r="Q43" s="78" t="s">
        <v>99</v>
      </c>
      <c r="R43" s="77" t="s">
        <v>451</v>
      </c>
      <c r="S43" s="79"/>
      <c r="T43" s="80"/>
      <c r="U43" s="79"/>
      <c r="V43" s="227"/>
      <c r="X43" s="36"/>
      <c r="Y43" s="81">
        <v>0</v>
      </c>
      <c r="Z43" s="75" t="s">
        <v>154</v>
      </c>
      <c r="AA43" s="75" t="s">
        <v>452</v>
      </c>
      <c r="AB43" s="75" t="s">
        <v>165</v>
      </c>
      <c r="AC43" s="75" t="s">
        <v>165</v>
      </c>
      <c r="AD43" s="115"/>
      <c r="AE43" s="98"/>
      <c r="AF43" s="82"/>
      <c r="AG43" s="83"/>
      <c r="AH43" s="36"/>
      <c r="AI43" s="9"/>
      <c r="AJ43" s="9"/>
      <c r="AK43" s="81"/>
      <c r="AL43" s="81"/>
      <c r="AM43" s="9"/>
      <c r="AN43" s="81"/>
      <c r="AO43" s="81">
        <f t="shared" ref="AO43" si="105">+AM43+AN43</f>
        <v>0</v>
      </c>
      <c r="AP43" s="126" t="s">
        <v>453</v>
      </c>
      <c r="AQ43" s="127" t="s">
        <v>264</v>
      </c>
      <c r="AR43" s="36"/>
      <c r="AS43" s="36"/>
      <c r="AT43" s="36"/>
      <c r="AU43" s="36"/>
      <c r="AV43" s="36">
        <v>42735</v>
      </c>
      <c r="AW43" s="9">
        <f>AV43-AU43</f>
        <v>42735</v>
      </c>
      <c r="AX43" s="9"/>
      <c r="AY43" s="244"/>
      <c r="AZ43" s="100"/>
      <c r="BA43" s="254"/>
      <c r="BB43" s="79"/>
      <c r="BC43" s="79"/>
      <c r="BD43" s="9"/>
      <c r="BE43" s="246"/>
      <c r="BF43" s="79"/>
      <c r="BG43" s="9"/>
      <c r="BH43" s="76"/>
      <c r="BI43" s="77"/>
      <c r="BJ43" s="9"/>
      <c r="BK43" s="9"/>
      <c r="BL43" s="79"/>
      <c r="BM43" s="9"/>
      <c r="BN43" s="131"/>
      <c r="BO43" s="131"/>
      <c r="BP43" s="81"/>
      <c r="BQ43" s="9"/>
      <c r="BR43" s="79"/>
      <c r="BS43" s="9"/>
      <c r="BT43" s="118">
        <v>0</v>
      </c>
      <c r="BU43" s="118">
        <v>0</v>
      </c>
      <c r="BV43" s="118">
        <v>0</v>
      </c>
      <c r="BW43" s="77"/>
      <c r="BX43" s="77"/>
      <c r="BY43" s="8"/>
      <c r="BZ43" s="77"/>
      <c r="CA43" s="9"/>
      <c r="CB43" s="9"/>
      <c r="CC43" s="77"/>
      <c r="CD43" s="77"/>
      <c r="CE43" s="77"/>
      <c r="CF43" s="9"/>
      <c r="CG43" s="119"/>
      <c r="CH43" s="119"/>
      <c r="CI43" s="77"/>
      <c r="CJ43" s="77"/>
      <c r="CK43" s="77"/>
      <c r="CL43" s="101"/>
      <c r="CM43" s="96">
        <v>42735</v>
      </c>
      <c r="CN43" s="102"/>
      <c r="CO43" s="81"/>
      <c r="CP43" s="101"/>
      <c r="CQ43" s="101" t="e">
        <v>#REF!</v>
      </c>
      <c r="CR43" s="81" t="e">
        <v>#REF!</v>
      </c>
      <c r="CS43" s="103" t="e">
        <v>#REF!</v>
      </c>
    </row>
    <row r="44" spans="1:108" ht="55.5" customHeight="1" x14ac:dyDescent="0.25">
      <c r="B44" s="71" t="s">
        <v>116</v>
      </c>
      <c r="C44" s="198" t="s">
        <v>460</v>
      </c>
      <c r="D44" s="267">
        <v>14</v>
      </c>
      <c r="E44" s="36">
        <v>42494</v>
      </c>
      <c r="F44" s="74" t="s">
        <v>111</v>
      </c>
      <c r="G44" s="74" t="s">
        <v>112</v>
      </c>
      <c r="H44" s="226" t="s">
        <v>441</v>
      </c>
      <c r="I44" s="226" t="s">
        <v>441</v>
      </c>
      <c r="J44" s="12" t="s">
        <v>454</v>
      </c>
      <c r="K44" s="83">
        <v>23</v>
      </c>
      <c r="L44" s="76" t="s">
        <v>455</v>
      </c>
      <c r="M44" s="3" t="s">
        <v>456</v>
      </c>
      <c r="N44" s="9">
        <v>98056000</v>
      </c>
      <c r="O44" s="8" t="s">
        <v>438</v>
      </c>
      <c r="P44" s="93" t="s">
        <v>98</v>
      </c>
      <c r="Q44" s="78" t="s">
        <v>99</v>
      </c>
      <c r="R44" s="77" t="s">
        <v>451</v>
      </c>
      <c r="S44" s="79"/>
      <c r="T44" s="80"/>
      <c r="U44" s="79"/>
      <c r="V44" s="227"/>
      <c r="X44" s="36"/>
      <c r="Y44" s="81">
        <v>0</v>
      </c>
      <c r="Z44" s="75" t="s">
        <v>142</v>
      </c>
      <c r="AA44" s="75" t="s">
        <v>459</v>
      </c>
      <c r="AB44" s="75" t="s">
        <v>85</v>
      </c>
      <c r="AC44" s="75" t="s">
        <v>85</v>
      </c>
      <c r="AD44" s="115"/>
      <c r="AE44" s="98"/>
      <c r="AF44" s="82"/>
      <c r="AG44" s="83"/>
      <c r="AH44" s="36"/>
      <c r="AI44" s="9"/>
      <c r="AJ44" s="9"/>
      <c r="AK44" s="81"/>
      <c r="AL44" s="81"/>
      <c r="AM44" s="9"/>
      <c r="AN44" s="81"/>
      <c r="AO44" s="81">
        <f t="shared" ref="AO44:AO46" si="106">+AM44+AN44</f>
        <v>0</v>
      </c>
      <c r="AP44" s="126" t="s">
        <v>453</v>
      </c>
      <c r="AQ44" s="127" t="s">
        <v>264</v>
      </c>
      <c r="AR44" s="36"/>
      <c r="AS44" s="36"/>
      <c r="AT44" s="36"/>
      <c r="AU44" s="36"/>
      <c r="AV44" s="36">
        <v>42735</v>
      </c>
      <c r="AW44" s="9">
        <f>AV44-AU44</f>
        <v>42735</v>
      </c>
      <c r="AX44" s="9"/>
      <c r="AY44" s="244"/>
      <c r="AZ44" s="100"/>
      <c r="BA44" s="254"/>
      <c r="BB44" s="79"/>
      <c r="BC44" s="79"/>
      <c r="BD44" s="9"/>
      <c r="BE44" s="246"/>
      <c r="BF44" s="79"/>
      <c r="BG44" s="9"/>
      <c r="BH44" s="76"/>
      <c r="BI44" s="77"/>
      <c r="BJ44" s="9"/>
      <c r="BK44" s="9"/>
      <c r="BL44" s="79"/>
      <c r="BM44" s="9"/>
      <c r="BN44" s="131"/>
      <c r="BO44" s="131"/>
      <c r="BP44" s="81"/>
      <c r="BQ44" s="9"/>
      <c r="BR44" s="79"/>
      <c r="BS44" s="9"/>
      <c r="BT44" s="118">
        <v>0</v>
      </c>
      <c r="BU44" s="118">
        <v>0</v>
      </c>
      <c r="BV44" s="118">
        <v>0</v>
      </c>
      <c r="BW44" s="77"/>
      <c r="BX44" s="77"/>
      <c r="BY44" s="8"/>
      <c r="BZ44" s="77"/>
      <c r="CA44" s="9"/>
      <c r="CB44" s="9"/>
      <c r="CC44" s="77"/>
      <c r="CD44" s="77"/>
      <c r="CE44" s="77"/>
      <c r="CF44" s="9"/>
      <c r="CG44" s="119"/>
      <c r="CH44" s="119"/>
      <c r="CI44" s="77"/>
      <c r="CJ44" s="77"/>
      <c r="CK44" s="77"/>
      <c r="CL44" s="101"/>
      <c r="CM44" s="96">
        <v>42735</v>
      </c>
      <c r="CN44" s="102"/>
      <c r="CO44" s="81"/>
      <c r="CP44" s="101"/>
      <c r="CQ44" s="101" t="e">
        <v>#REF!</v>
      </c>
      <c r="CR44" s="81" t="e">
        <v>#REF!</v>
      </c>
      <c r="CS44" s="103" t="e">
        <v>#REF!</v>
      </c>
    </row>
    <row r="45" spans="1:108" s="84" customFormat="1" ht="60" customHeight="1" x14ac:dyDescent="0.25">
      <c r="B45" s="71" t="s">
        <v>465</v>
      </c>
      <c r="C45" s="72" t="s">
        <v>470</v>
      </c>
      <c r="D45" s="255">
        <v>15351</v>
      </c>
      <c r="E45" s="36">
        <v>42461</v>
      </c>
      <c r="F45" s="12" t="s">
        <v>111</v>
      </c>
      <c r="G45" s="74" t="s">
        <v>171</v>
      </c>
      <c r="H45" s="10" t="s">
        <v>134</v>
      </c>
      <c r="I45" s="10" t="s">
        <v>134</v>
      </c>
      <c r="J45" s="12" t="s">
        <v>466</v>
      </c>
      <c r="K45" s="20">
        <v>163</v>
      </c>
      <c r="L45" s="76">
        <v>521418</v>
      </c>
      <c r="M45" s="12"/>
      <c r="N45" s="9">
        <v>10049900</v>
      </c>
      <c r="O45" s="8">
        <v>23616</v>
      </c>
      <c r="P45" s="9" t="s">
        <v>467</v>
      </c>
      <c r="Q45" s="78" t="s">
        <v>80</v>
      </c>
      <c r="R45" s="77" t="s">
        <v>81</v>
      </c>
      <c r="S45" s="79"/>
      <c r="T45" s="80"/>
      <c r="U45" s="79"/>
      <c r="V45" s="227">
        <v>7602</v>
      </c>
      <c r="W45" s="36">
        <v>42461</v>
      </c>
      <c r="X45" s="36">
        <v>42461</v>
      </c>
      <c r="Y45" s="81">
        <f t="shared" ref="Y45" si="107">W45-X45</f>
        <v>0</v>
      </c>
      <c r="Z45" s="75" t="s">
        <v>142</v>
      </c>
      <c r="AA45" s="75" t="s">
        <v>468</v>
      </c>
      <c r="AB45" s="10" t="s">
        <v>469</v>
      </c>
      <c r="AC45" s="10" t="s">
        <v>469</v>
      </c>
      <c r="AD45" s="75" t="s">
        <v>464</v>
      </c>
      <c r="AE45" s="98">
        <v>890900943</v>
      </c>
      <c r="AF45" s="82" t="s">
        <v>107</v>
      </c>
      <c r="AG45" s="83"/>
      <c r="AH45" s="36"/>
      <c r="AI45" s="180"/>
      <c r="AJ45" s="4"/>
      <c r="AK45" s="12"/>
      <c r="AL45" s="9"/>
      <c r="AM45" s="9">
        <v>10049900</v>
      </c>
      <c r="AN45" s="81"/>
      <c r="AO45" s="81">
        <f t="shared" si="106"/>
        <v>10049900</v>
      </c>
      <c r="AP45" s="126" t="s">
        <v>15</v>
      </c>
      <c r="AQ45" s="127" t="s">
        <v>27</v>
      </c>
      <c r="AR45" s="127" t="s">
        <v>27</v>
      </c>
      <c r="AS45" s="127" t="s">
        <v>27</v>
      </c>
      <c r="AT45" s="128" t="s">
        <v>27</v>
      </c>
      <c r="AU45" s="36">
        <v>42461</v>
      </c>
      <c r="AV45" s="36">
        <v>42399</v>
      </c>
      <c r="AW45" s="9">
        <f t="shared" ref="AW45" si="108">AV45-AU45</f>
        <v>-62</v>
      </c>
      <c r="AX45" s="9"/>
      <c r="AY45" s="244" t="s">
        <v>271</v>
      </c>
      <c r="AZ45" s="100" t="e">
        <f>LOOKUP(AY45,#REF!,#REF!)</f>
        <v>#REF!</v>
      </c>
      <c r="BA45" s="254"/>
      <c r="BB45" s="79"/>
      <c r="BC45" s="79"/>
      <c r="BD45" s="9"/>
      <c r="BE45" s="246"/>
      <c r="BF45" s="79"/>
      <c r="BG45" s="9"/>
      <c r="BH45" s="76"/>
      <c r="BI45" s="77"/>
      <c r="BJ45" s="9"/>
      <c r="BK45" s="9"/>
      <c r="BL45" s="79"/>
      <c r="BM45" s="9"/>
      <c r="BN45" s="131"/>
      <c r="BO45" s="131"/>
      <c r="BP45" s="81"/>
      <c r="BQ45" s="9"/>
      <c r="BR45" s="79"/>
      <c r="BS45" s="9"/>
      <c r="BT45" s="118">
        <f t="shared" ref="BT45" si="109">+AN45</f>
        <v>0</v>
      </c>
      <c r="BU45" s="118">
        <f t="shared" ref="BU45" si="110">+BD45+BJ45+BP45+BT45</f>
        <v>0</v>
      </c>
      <c r="BV45" s="118">
        <f t="shared" ref="BV45" si="111">+AO45+BU45</f>
        <v>10049900</v>
      </c>
      <c r="BW45" s="77"/>
      <c r="BX45" s="77"/>
      <c r="BY45" s="8"/>
      <c r="BZ45" s="77"/>
      <c r="CA45" s="9"/>
      <c r="CB45" s="9"/>
      <c r="CC45" s="77"/>
      <c r="CD45" s="77"/>
      <c r="CE45" s="77"/>
      <c r="CF45" s="9"/>
      <c r="CG45" s="119"/>
      <c r="CH45" s="119"/>
      <c r="CI45" s="77"/>
      <c r="CJ45" s="77"/>
      <c r="CK45" s="77"/>
      <c r="CL45" s="101"/>
      <c r="CM45" s="96">
        <f t="shared" ref="CM45" si="112">+IF(BX45&gt;AV45,IF(CC45&gt;BX45,IF(CH45&gt;CC45,CH45,CC45),BX45),AV45)</f>
        <v>42399</v>
      </c>
      <c r="CN45" s="102"/>
      <c r="CO45" s="81"/>
      <c r="CP45" s="101"/>
      <c r="CQ45" s="101" t="e">
        <f>+SUMIFS(#REF!,#REF!,AG45)</f>
        <v>#REF!</v>
      </c>
      <c r="CR45" s="81" t="e">
        <f>+SUMIFS(#REF!,#REF!,BB45)+SUMIFS(#REF!,#REF!,BH45)+SUMIFS(#REF!,#REF!,BN45)</f>
        <v>#REF!</v>
      </c>
      <c r="CS45" s="103" t="e">
        <f t="shared" ref="CS45" si="113">+(CQ45+CR45)/BV45</f>
        <v>#REF!</v>
      </c>
      <c r="CT45" s="103"/>
      <c r="CU45" s="104" t="str">
        <f t="shared" ref="CU45" si="114">+R45</f>
        <v>EJECUCIÓN</v>
      </c>
      <c r="CV45" s="104"/>
      <c r="CW45" s="133">
        <f t="shared" ref="CW45" si="115">+AU45</f>
        <v>42461</v>
      </c>
      <c r="CX45" s="104">
        <f t="shared" ref="CX45" si="116">+CM45</f>
        <v>42399</v>
      </c>
      <c r="CY45" s="134">
        <f t="shared" ref="CY45" si="117">+CX45-CW45</f>
        <v>-62</v>
      </c>
      <c r="CZ45" s="134">
        <f t="shared" ref="CZ45" si="118">+$DB$1-CW45</f>
        <v>-184</v>
      </c>
      <c r="DA45" s="135">
        <f t="shared" ref="DA45" si="119">+IF(CZ45&gt;=CY45,100,(CZ45/CY45)*100)</f>
        <v>296.77419354838707</v>
      </c>
      <c r="DB45" s="137"/>
      <c r="DC45" s="134">
        <f t="shared" ref="DC45" si="120">+DA45</f>
        <v>296.77419354838707</v>
      </c>
      <c r="DD45" s="247" t="e">
        <f t="shared" ref="DD45" si="121">+CS45</f>
        <v>#REF!</v>
      </c>
    </row>
    <row r="46" spans="1:108" ht="38.25" x14ac:dyDescent="0.25">
      <c r="B46" s="71" t="s">
        <v>465</v>
      </c>
      <c r="C46" s="198"/>
      <c r="D46" s="117">
        <v>15406</v>
      </c>
      <c r="E46" s="36">
        <v>42461</v>
      </c>
      <c r="F46" s="12" t="s">
        <v>111</v>
      </c>
      <c r="G46" s="74" t="s">
        <v>171</v>
      </c>
      <c r="H46" s="10" t="s">
        <v>449</v>
      </c>
      <c r="I46" s="10" t="s">
        <v>449</v>
      </c>
      <c r="J46" s="139" t="s">
        <v>471</v>
      </c>
      <c r="K46" s="90">
        <v>190</v>
      </c>
      <c r="L46" s="91"/>
      <c r="M46" s="89"/>
      <c r="N46" s="26">
        <v>4084800</v>
      </c>
      <c r="O46" s="8"/>
      <c r="P46" s="18" t="s">
        <v>472</v>
      </c>
      <c r="Q46" s="78" t="s">
        <v>80</v>
      </c>
      <c r="R46" s="77" t="s">
        <v>81</v>
      </c>
      <c r="S46" s="94"/>
      <c r="T46" s="95"/>
      <c r="U46" s="94"/>
      <c r="V46" s="227">
        <v>7643</v>
      </c>
      <c r="W46" s="36">
        <v>42464</v>
      </c>
      <c r="X46" s="36">
        <v>42464</v>
      </c>
      <c r="Y46" s="81"/>
      <c r="Z46" s="12" t="s">
        <v>142</v>
      </c>
      <c r="AA46" s="12" t="s">
        <v>473</v>
      </c>
      <c r="AB46" s="5" t="s">
        <v>85</v>
      </c>
      <c r="AC46" s="5" t="s">
        <v>85</v>
      </c>
      <c r="AD46" s="75" t="s">
        <v>462</v>
      </c>
      <c r="AE46" s="24">
        <v>900059238</v>
      </c>
      <c r="AF46" s="82" t="s">
        <v>268</v>
      </c>
      <c r="AG46" s="7"/>
      <c r="AH46" s="93"/>
      <c r="AI46" s="93"/>
      <c r="AJ46" s="7"/>
      <c r="AK46" s="186"/>
      <c r="AL46" s="111"/>
      <c r="AM46" s="26">
        <v>4084800</v>
      </c>
      <c r="AN46" s="92"/>
      <c r="AO46" s="81">
        <f t="shared" si="106"/>
        <v>4084800</v>
      </c>
      <c r="AP46" s="10"/>
      <c r="AQ46" s="112"/>
      <c r="AR46" s="113"/>
      <c r="AS46" s="113"/>
      <c r="AT46" s="77"/>
      <c r="AU46" s="160"/>
      <c r="AV46" s="160"/>
      <c r="AW46" s="114"/>
      <c r="AX46" s="114"/>
      <c r="AY46" s="12"/>
      <c r="AZ46" s="116"/>
      <c r="BA46" s="95"/>
      <c r="BB46" s="96"/>
      <c r="BC46" s="96"/>
      <c r="BD46" s="81"/>
      <c r="BE46" s="102"/>
      <c r="BF46" s="96"/>
      <c r="BG46" s="81"/>
      <c r="BH46" s="117"/>
      <c r="BI46" s="96"/>
      <c r="BJ46" s="81"/>
      <c r="BK46" s="81"/>
      <c r="BL46" s="96"/>
      <c r="BM46" s="81"/>
      <c r="BN46" s="117"/>
      <c r="BO46" s="117"/>
      <c r="BP46" s="81"/>
      <c r="BQ46" s="81"/>
      <c r="BR46" s="96"/>
      <c r="BS46" s="81"/>
      <c r="BT46" s="118"/>
      <c r="BU46" s="118"/>
      <c r="BV46" s="118"/>
      <c r="BW46" s="119"/>
      <c r="BX46" s="119"/>
    </row>
    <row r="47" spans="1:108" x14ac:dyDescent="0.25">
      <c r="B47" s="86"/>
      <c r="C47" s="198"/>
      <c r="D47" s="117"/>
      <c r="E47" s="138"/>
      <c r="F47" s="12"/>
      <c r="G47" s="12"/>
      <c r="H47" s="12"/>
      <c r="I47" s="12"/>
      <c r="J47" s="139"/>
      <c r="K47" s="90"/>
      <c r="L47" s="91"/>
      <c r="M47" s="89"/>
      <c r="N47" s="26"/>
      <c r="O47" s="8"/>
      <c r="P47" s="18"/>
      <c r="Q47" s="86"/>
      <c r="R47" s="86"/>
      <c r="S47" s="94"/>
      <c r="T47" s="95"/>
      <c r="U47" s="94"/>
      <c r="V47" s="227"/>
      <c r="X47" s="96"/>
      <c r="Y47" s="81"/>
      <c r="Z47" s="12"/>
      <c r="AA47" s="12"/>
      <c r="AB47" s="5"/>
      <c r="AC47" s="5"/>
      <c r="AD47" s="115"/>
      <c r="AE47" s="24"/>
      <c r="AF47" s="82"/>
      <c r="AG47" s="7"/>
      <c r="AH47" s="93"/>
      <c r="AI47" s="93"/>
      <c r="AJ47" s="7"/>
      <c r="AK47" s="186"/>
      <c r="AL47" s="111"/>
      <c r="AM47" s="92"/>
      <c r="AN47" s="92"/>
      <c r="AO47" s="92"/>
      <c r="AP47" s="10"/>
      <c r="AQ47" s="112"/>
      <c r="AR47" s="113"/>
      <c r="AS47" s="113"/>
      <c r="AT47" s="77"/>
      <c r="AU47" s="160"/>
      <c r="AV47" s="160"/>
      <c r="AW47" s="114"/>
      <c r="AX47" s="114"/>
      <c r="AY47" s="12"/>
      <c r="AZ47" s="116"/>
      <c r="BA47" s="95"/>
      <c r="BB47" s="96"/>
      <c r="BC47" s="96"/>
      <c r="BD47" s="81"/>
      <c r="BE47" s="102"/>
      <c r="BF47" s="96"/>
      <c r="BG47" s="81"/>
      <c r="BH47" s="117"/>
      <c r="BI47" s="96"/>
      <c r="BJ47" s="81"/>
      <c r="BK47" s="81"/>
      <c r="BL47" s="96"/>
      <c r="BM47" s="81"/>
      <c r="BN47" s="117"/>
      <c r="BO47" s="117"/>
      <c r="BP47" s="81"/>
      <c r="BQ47" s="81"/>
      <c r="BR47" s="96"/>
      <c r="BS47" s="81"/>
      <c r="BT47" s="118"/>
      <c r="BU47" s="118"/>
      <c r="BV47" s="118"/>
      <c r="BW47" s="119"/>
      <c r="BX47" s="119"/>
    </row>
    <row r="48" spans="1:108" x14ac:dyDescent="0.25">
      <c r="B48" s="86"/>
      <c r="C48" s="198"/>
      <c r="D48" s="117"/>
      <c r="E48" s="138"/>
      <c r="F48" s="12"/>
      <c r="G48" s="12"/>
      <c r="H48" s="12"/>
      <c r="I48" s="12"/>
      <c r="J48" s="139"/>
      <c r="K48" s="90"/>
      <c r="L48" s="91"/>
      <c r="M48" s="89"/>
      <c r="N48" s="26"/>
      <c r="O48" s="8"/>
      <c r="P48" s="18"/>
      <c r="Q48" s="86"/>
      <c r="R48" s="86"/>
      <c r="S48" s="94"/>
      <c r="T48" s="95"/>
      <c r="U48" s="94"/>
      <c r="V48" s="227"/>
      <c r="X48" s="96"/>
      <c r="Y48" s="81"/>
      <c r="Z48" s="12"/>
      <c r="AA48" s="12"/>
      <c r="AB48" s="5"/>
      <c r="AC48" s="5"/>
      <c r="AD48" s="115"/>
      <c r="AE48" s="24"/>
      <c r="AF48" s="82"/>
      <c r="AG48" s="7"/>
      <c r="AH48" s="93"/>
      <c r="AI48" s="93"/>
      <c r="AJ48" s="7"/>
      <c r="AK48" s="186"/>
      <c r="AL48" s="111"/>
      <c r="AM48" s="92"/>
      <c r="AN48" s="92"/>
      <c r="AO48" s="92"/>
      <c r="AP48" s="10"/>
      <c r="AQ48" s="112"/>
      <c r="AR48" s="113"/>
      <c r="AS48" s="113"/>
      <c r="AT48" s="77"/>
      <c r="AU48" s="160"/>
      <c r="AV48" s="160"/>
      <c r="AW48" s="114"/>
      <c r="AX48" s="114"/>
      <c r="AY48" s="12"/>
      <c r="AZ48" s="116"/>
      <c r="BA48" s="95"/>
      <c r="BB48" s="96"/>
      <c r="BC48" s="96"/>
      <c r="BD48" s="81"/>
      <c r="BE48" s="102"/>
      <c r="BF48" s="96"/>
      <c r="BG48" s="81"/>
      <c r="BH48" s="117"/>
      <c r="BI48" s="96"/>
      <c r="BJ48" s="81"/>
      <c r="BK48" s="81"/>
      <c r="BL48" s="96"/>
      <c r="BM48" s="81"/>
      <c r="BN48" s="117"/>
      <c r="BO48" s="117"/>
      <c r="BP48" s="81"/>
      <c r="BQ48" s="81"/>
      <c r="BR48" s="96"/>
      <c r="BS48" s="81"/>
      <c r="BT48" s="118"/>
      <c r="BU48" s="118"/>
      <c r="BV48" s="118"/>
      <c r="BW48" s="119"/>
      <c r="BX48" s="119"/>
    </row>
    <row r="49" spans="2:76" x14ac:dyDescent="0.25">
      <c r="B49" s="86"/>
      <c r="C49" s="198"/>
      <c r="D49" s="117"/>
      <c r="E49" s="138"/>
      <c r="F49" s="12"/>
      <c r="G49" s="12"/>
      <c r="H49" s="12"/>
      <c r="I49" s="12"/>
      <c r="J49" s="139"/>
      <c r="K49" s="90"/>
      <c r="L49" s="91"/>
      <c r="M49" s="89"/>
      <c r="N49" s="26"/>
      <c r="O49" s="8"/>
      <c r="P49" s="18"/>
      <c r="Q49" s="86"/>
      <c r="R49" s="86"/>
      <c r="S49" s="94"/>
      <c r="T49" s="95"/>
      <c r="U49" s="94"/>
      <c r="V49" s="227"/>
      <c r="X49" s="96"/>
      <c r="Y49" s="81"/>
      <c r="Z49" s="12"/>
      <c r="AA49" s="12"/>
      <c r="AB49" s="5"/>
      <c r="AC49" s="5"/>
      <c r="AD49" s="115"/>
      <c r="AE49" s="24"/>
      <c r="AF49" s="82"/>
      <c r="AG49" s="7"/>
      <c r="AH49" s="93"/>
      <c r="AI49" s="93"/>
      <c r="AJ49" s="7"/>
      <c r="AK49" s="186"/>
      <c r="AL49" s="111"/>
      <c r="AM49" s="92"/>
      <c r="AN49" s="92"/>
      <c r="AO49" s="92"/>
      <c r="AP49" s="10"/>
      <c r="AQ49" s="112"/>
      <c r="AR49" s="113"/>
      <c r="AS49" s="113"/>
      <c r="AT49" s="77"/>
      <c r="AU49" s="160"/>
      <c r="AV49" s="160"/>
      <c r="AW49" s="114"/>
      <c r="AX49" s="114"/>
      <c r="AY49" s="12"/>
      <c r="AZ49" s="116"/>
      <c r="BA49" s="95"/>
      <c r="BB49" s="96"/>
      <c r="BC49" s="96"/>
      <c r="BD49" s="81"/>
      <c r="BE49" s="102"/>
      <c r="BF49" s="96"/>
      <c r="BG49" s="81"/>
      <c r="BH49" s="117"/>
      <c r="BI49" s="96"/>
      <c r="BJ49" s="81"/>
      <c r="BK49" s="81"/>
      <c r="BL49" s="96"/>
      <c r="BM49" s="81"/>
      <c r="BN49" s="117"/>
      <c r="BO49" s="117"/>
      <c r="BP49" s="81"/>
      <c r="BQ49" s="81"/>
      <c r="BR49" s="96"/>
      <c r="BS49" s="81"/>
      <c r="BT49" s="118"/>
      <c r="BU49" s="118"/>
      <c r="BV49" s="118"/>
      <c r="BW49" s="119"/>
      <c r="BX49" s="119"/>
    </row>
    <row r="50" spans="2:76" x14ac:dyDescent="0.25">
      <c r="B50" s="86"/>
      <c r="C50" s="198"/>
      <c r="D50" s="117"/>
      <c r="E50" s="138"/>
      <c r="F50" s="12"/>
      <c r="G50" s="12"/>
      <c r="H50" s="12"/>
      <c r="I50" s="12"/>
      <c r="J50" s="139"/>
      <c r="K50" s="90"/>
      <c r="L50" s="91"/>
      <c r="M50" s="89"/>
      <c r="N50" s="26"/>
      <c r="O50" s="8"/>
      <c r="P50" s="18"/>
      <c r="Q50" s="86"/>
      <c r="R50" s="86"/>
      <c r="S50" s="94"/>
      <c r="T50" s="95"/>
      <c r="U50" s="94"/>
      <c r="V50" s="227"/>
      <c r="X50" s="96"/>
      <c r="Y50" s="81"/>
      <c r="Z50" s="12"/>
      <c r="AA50" s="12"/>
      <c r="AB50" s="5"/>
      <c r="AC50" s="5"/>
      <c r="AD50" s="115"/>
      <c r="AE50" s="24"/>
      <c r="AF50" s="82"/>
      <c r="AG50" s="7"/>
      <c r="AH50" s="93"/>
      <c r="AI50" s="93"/>
      <c r="AJ50" s="7"/>
      <c r="AK50" s="186"/>
      <c r="AL50" s="111"/>
      <c r="AM50" s="92"/>
      <c r="AN50" s="92"/>
      <c r="AO50" s="92"/>
      <c r="AP50" s="10"/>
      <c r="AQ50" s="112"/>
      <c r="AR50" s="113"/>
      <c r="AS50" s="113"/>
      <c r="AT50" s="77"/>
      <c r="AU50" s="160"/>
      <c r="AV50" s="160"/>
      <c r="AW50" s="114"/>
      <c r="AX50" s="114"/>
      <c r="AY50" s="12"/>
      <c r="AZ50" s="116"/>
      <c r="BA50" s="95"/>
      <c r="BB50" s="96"/>
      <c r="BC50" s="96"/>
      <c r="BD50" s="81"/>
      <c r="BE50" s="102"/>
      <c r="BF50" s="96"/>
      <c r="BG50" s="81"/>
      <c r="BH50" s="117"/>
      <c r="BI50" s="96"/>
      <c r="BJ50" s="81"/>
      <c r="BK50" s="81"/>
      <c r="BL50" s="96"/>
      <c r="BM50" s="81"/>
      <c r="BN50" s="117"/>
      <c r="BO50" s="117"/>
      <c r="BP50" s="81"/>
      <c r="BQ50" s="81"/>
      <c r="BR50" s="96"/>
      <c r="BS50" s="81"/>
      <c r="BT50" s="118"/>
      <c r="BU50" s="118"/>
      <c r="BV50" s="118"/>
      <c r="BW50" s="119"/>
      <c r="BX50" s="119"/>
    </row>
    <row r="51" spans="2:76" x14ac:dyDescent="0.25">
      <c r="B51" s="86"/>
      <c r="C51" s="198"/>
      <c r="D51" s="117"/>
      <c r="E51" s="138"/>
      <c r="F51" s="12"/>
      <c r="G51" s="12"/>
      <c r="H51" s="12"/>
      <c r="I51" s="12"/>
      <c r="J51" s="139"/>
      <c r="K51" s="90"/>
      <c r="L51" s="91"/>
      <c r="M51" s="89"/>
      <c r="N51" s="26"/>
      <c r="O51" s="8"/>
      <c r="P51" s="18"/>
      <c r="Q51" s="86"/>
      <c r="R51" s="86"/>
      <c r="S51" s="94"/>
      <c r="T51" s="95"/>
      <c r="U51" s="94"/>
      <c r="V51" s="227"/>
      <c r="X51" s="96"/>
      <c r="Y51" s="81"/>
      <c r="Z51" s="12"/>
      <c r="AA51" s="12"/>
      <c r="AB51" s="5"/>
      <c r="AC51" s="5"/>
      <c r="AD51" s="115"/>
      <c r="AE51" s="24"/>
      <c r="AF51" s="82"/>
      <c r="AG51" s="7"/>
      <c r="AH51" s="93"/>
      <c r="AI51" s="93"/>
      <c r="AJ51" s="7"/>
      <c r="AK51" s="186"/>
      <c r="AL51" s="111"/>
      <c r="AM51" s="92"/>
      <c r="AN51" s="92"/>
      <c r="AO51" s="92"/>
      <c r="AP51" s="10"/>
      <c r="AQ51" s="112"/>
      <c r="AR51" s="113"/>
      <c r="AS51" s="113"/>
      <c r="AT51" s="77"/>
      <c r="AU51" s="160"/>
      <c r="AV51" s="160"/>
      <c r="AW51" s="114"/>
      <c r="AX51" s="114"/>
      <c r="AY51" s="12"/>
      <c r="AZ51" s="116"/>
      <c r="BA51" s="95"/>
      <c r="BB51" s="96"/>
      <c r="BC51" s="96"/>
      <c r="BD51" s="81"/>
      <c r="BE51" s="102"/>
      <c r="BF51" s="96"/>
      <c r="BG51" s="81"/>
      <c r="BH51" s="117"/>
      <c r="BI51" s="96"/>
      <c r="BJ51" s="81"/>
      <c r="BK51" s="81"/>
      <c r="BL51" s="96"/>
      <c r="BM51" s="81"/>
      <c r="BN51" s="117"/>
      <c r="BO51" s="117"/>
      <c r="BP51" s="81"/>
      <c r="BQ51" s="81"/>
      <c r="BR51" s="96"/>
      <c r="BS51" s="81"/>
      <c r="BT51" s="118"/>
      <c r="BU51" s="118"/>
      <c r="BV51" s="118"/>
      <c r="BW51" s="119"/>
      <c r="BX51" s="119"/>
    </row>
    <row r="52" spans="2:76" x14ac:dyDescent="0.25">
      <c r="B52" s="86"/>
      <c r="C52" s="198"/>
      <c r="D52" s="117"/>
      <c r="E52" s="138"/>
      <c r="F52" s="12"/>
      <c r="G52" s="12"/>
      <c r="H52" s="12"/>
      <c r="I52" s="12"/>
      <c r="J52" s="139"/>
      <c r="K52" s="90"/>
      <c r="L52" s="91"/>
      <c r="M52" s="89"/>
      <c r="N52" s="26"/>
      <c r="O52" s="8"/>
      <c r="P52" s="18"/>
      <c r="Q52" s="86"/>
      <c r="R52" s="86"/>
      <c r="S52" s="94"/>
      <c r="T52" s="95"/>
      <c r="U52" s="94"/>
      <c r="V52" s="227"/>
      <c r="X52" s="96"/>
      <c r="Y52" s="81"/>
      <c r="Z52" s="12"/>
      <c r="AA52" s="12"/>
      <c r="AB52" s="5"/>
      <c r="AC52" s="5"/>
      <c r="AD52" s="115"/>
      <c r="AE52" s="24"/>
      <c r="AF52" s="82"/>
      <c r="AG52" s="7"/>
      <c r="AH52" s="93"/>
      <c r="AI52" s="93"/>
      <c r="AJ52" s="7"/>
      <c r="AK52" s="186"/>
      <c r="AL52" s="111"/>
      <c r="AM52" s="92"/>
      <c r="AN52" s="92"/>
      <c r="AO52" s="92"/>
      <c r="AP52" s="10"/>
      <c r="AQ52" s="112"/>
      <c r="AR52" s="113"/>
      <c r="AS52" s="113"/>
      <c r="AT52" s="77"/>
      <c r="AU52" s="160"/>
      <c r="AV52" s="160"/>
      <c r="AW52" s="114"/>
      <c r="AX52" s="114"/>
      <c r="AY52" s="12"/>
      <c r="AZ52" s="116"/>
      <c r="BA52" s="95"/>
      <c r="BB52" s="96"/>
      <c r="BC52" s="96"/>
      <c r="BD52" s="81"/>
      <c r="BE52" s="102"/>
      <c r="BF52" s="96"/>
      <c r="BG52" s="81"/>
      <c r="BH52" s="117"/>
      <c r="BI52" s="96"/>
      <c r="BJ52" s="81"/>
      <c r="BK52" s="81"/>
      <c r="BL52" s="96"/>
      <c r="BM52" s="81"/>
      <c r="BN52" s="117"/>
      <c r="BO52" s="117"/>
      <c r="BP52" s="81"/>
      <c r="BQ52" s="81"/>
      <c r="BR52" s="96"/>
      <c r="BS52" s="81"/>
      <c r="BT52" s="118"/>
      <c r="BU52" s="118"/>
      <c r="BV52" s="118"/>
      <c r="BW52" s="119"/>
      <c r="BX52" s="119"/>
    </row>
    <row r="53" spans="2:76" x14ac:dyDescent="0.25">
      <c r="B53" s="86"/>
      <c r="C53" s="198"/>
      <c r="D53" s="117"/>
      <c r="E53" s="138"/>
      <c r="F53" s="12"/>
      <c r="G53" s="12"/>
      <c r="H53" s="12"/>
      <c r="I53" s="12"/>
      <c r="J53" s="139"/>
      <c r="K53" s="90"/>
      <c r="L53" s="91"/>
      <c r="M53" s="89"/>
      <c r="N53" s="26"/>
      <c r="O53" s="8"/>
      <c r="P53" s="18"/>
      <c r="Q53" s="86"/>
      <c r="R53" s="86"/>
      <c r="S53" s="94"/>
      <c r="T53" s="95"/>
      <c r="U53" s="94"/>
      <c r="V53" s="227"/>
      <c r="X53" s="96"/>
      <c r="Y53" s="81"/>
      <c r="Z53" s="12"/>
      <c r="AA53" s="12"/>
      <c r="AB53" s="5"/>
      <c r="AC53" s="5"/>
      <c r="AD53" s="115"/>
      <c r="AE53" s="24"/>
      <c r="AF53" s="82"/>
      <c r="AG53" s="7"/>
      <c r="AH53" s="93"/>
      <c r="AI53" s="93"/>
      <c r="AJ53" s="7"/>
      <c r="AK53" s="186"/>
      <c r="AL53" s="111"/>
      <c r="AM53" s="92"/>
      <c r="AN53" s="92"/>
      <c r="AO53" s="92"/>
      <c r="AP53" s="10"/>
      <c r="AQ53" s="112"/>
      <c r="AR53" s="113"/>
      <c r="AS53" s="113"/>
      <c r="AT53" s="77"/>
      <c r="AU53" s="160"/>
      <c r="AV53" s="160"/>
      <c r="AW53" s="114"/>
      <c r="AX53" s="114"/>
      <c r="AY53" s="12"/>
      <c r="AZ53" s="116"/>
      <c r="BA53" s="95"/>
      <c r="BB53" s="96"/>
      <c r="BC53" s="96"/>
      <c r="BD53" s="81"/>
      <c r="BE53" s="102"/>
      <c r="BF53" s="96"/>
      <c r="BG53" s="81"/>
      <c r="BH53" s="117"/>
      <c r="BI53" s="96"/>
      <c r="BJ53" s="81"/>
      <c r="BK53" s="81"/>
      <c r="BL53" s="96"/>
      <c r="BM53" s="81"/>
      <c r="BN53" s="117"/>
      <c r="BO53" s="117"/>
      <c r="BP53" s="81"/>
      <c r="BQ53" s="81"/>
      <c r="BR53" s="96"/>
      <c r="BS53" s="81"/>
      <c r="BT53" s="118"/>
      <c r="BU53" s="118"/>
      <c r="BV53" s="118"/>
      <c r="BW53" s="119"/>
      <c r="BX53" s="119"/>
    </row>
    <row r="54" spans="2:76" x14ac:dyDescent="0.25">
      <c r="B54" s="86"/>
      <c r="C54" s="198"/>
      <c r="D54" s="117"/>
      <c r="E54" s="138"/>
      <c r="F54" s="12"/>
      <c r="G54" s="12"/>
      <c r="H54" s="12"/>
      <c r="I54" s="12"/>
      <c r="J54" s="139"/>
      <c r="K54" s="90"/>
      <c r="L54" s="91"/>
      <c r="M54" s="89"/>
      <c r="N54" s="26"/>
      <c r="O54" s="14"/>
      <c r="P54" s="18"/>
      <c r="Q54" s="86"/>
      <c r="R54" s="86"/>
      <c r="S54" s="94"/>
      <c r="T54" s="95"/>
      <c r="U54" s="94"/>
      <c r="V54" s="227"/>
      <c r="X54" s="96"/>
      <c r="Y54" s="81"/>
      <c r="Z54" s="12"/>
      <c r="AA54" s="12"/>
      <c r="AB54" s="5"/>
      <c r="AC54" s="5"/>
      <c r="AD54" s="115"/>
      <c r="AE54" s="24"/>
      <c r="AF54" s="82"/>
      <c r="AG54" s="7"/>
      <c r="AH54" s="93"/>
      <c r="AI54" s="93"/>
      <c r="AJ54" s="7"/>
      <c r="AK54" s="186"/>
      <c r="AL54" s="111"/>
      <c r="AM54" s="92"/>
      <c r="AN54" s="92"/>
      <c r="AO54" s="92"/>
      <c r="AP54" s="10"/>
      <c r="AQ54" s="112"/>
      <c r="AR54" s="113"/>
      <c r="AS54" s="113"/>
      <c r="AT54" s="77"/>
      <c r="AU54" s="160"/>
      <c r="AV54" s="160"/>
      <c r="AW54" s="114"/>
      <c r="AX54" s="114"/>
      <c r="AY54" s="12"/>
      <c r="AZ54" s="116"/>
      <c r="BA54" s="95"/>
      <c r="BB54" s="96"/>
      <c r="BC54" s="96"/>
      <c r="BD54" s="81"/>
      <c r="BE54" s="102"/>
      <c r="BF54" s="96"/>
      <c r="BG54" s="81"/>
      <c r="BH54" s="117"/>
      <c r="BI54" s="96"/>
      <c r="BJ54" s="81"/>
      <c r="BK54" s="81"/>
      <c r="BL54" s="96"/>
      <c r="BM54" s="81"/>
      <c r="BN54" s="117"/>
      <c r="BO54" s="117"/>
      <c r="BP54" s="81"/>
      <c r="BQ54" s="81"/>
      <c r="BR54" s="96"/>
      <c r="BS54" s="81"/>
      <c r="BT54" s="118"/>
      <c r="BU54" s="118"/>
      <c r="BV54" s="118"/>
      <c r="BW54" s="119"/>
      <c r="BX54" s="119"/>
    </row>
    <row r="55" spans="2:76" x14ac:dyDescent="0.25">
      <c r="B55" s="86"/>
      <c r="C55" s="198"/>
      <c r="D55" s="117"/>
      <c r="E55" s="138"/>
      <c r="F55" s="12"/>
      <c r="G55" s="12"/>
      <c r="H55" s="12"/>
      <c r="I55" s="12"/>
      <c r="J55" s="139"/>
      <c r="K55" s="90"/>
      <c r="L55" s="91"/>
      <c r="M55" s="89"/>
      <c r="N55" s="26"/>
      <c r="O55" s="14"/>
      <c r="P55" s="18"/>
      <c r="Q55" s="86"/>
      <c r="R55" s="86"/>
      <c r="S55" s="94"/>
      <c r="T55" s="95"/>
      <c r="U55" s="94"/>
      <c r="V55" s="227"/>
      <c r="X55" s="96"/>
      <c r="Y55" s="81"/>
      <c r="Z55" s="12"/>
      <c r="AA55" s="12"/>
      <c r="AB55" s="5"/>
      <c r="AC55" s="5"/>
      <c r="AD55" s="115"/>
      <c r="AE55" s="24"/>
      <c r="AF55" s="82"/>
      <c r="AG55" s="7"/>
      <c r="AH55" s="93"/>
      <c r="AI55" s="93"/>
      <c r="AJ55" s="7"/>
      <c r="AK55" s="186"/>
      <c r="AL55" s="111"/>
      <c r="AM55" s="92"/>
      <c r="AN55" s="92"/>
      <c r="AO55" s="92"/>
      <c r="AP55" s="10"/>
      <c r="AQ55" s="112"/>
      <c r="AR55" s="113"/>
      <c r="AS55" s="113"/>
      <c r="AT55" s="77"/>
      <c r="AU55" s="160"/>
      <c r="AV55" s="160"/>
      <c r="AW55" s="114"/>
      <c r="AX55" s="114"/>
      <c r="AY55" s="12"/>
      <c r="AZ55" s="116"/>
      <c r="BA55" s="95"/>
      <c r="BB55" s="96"/>
      <c r="BC55" s="96"/>
      <c r="BD55" s="81"/>
      <c r="BE55" s="102"/>
      <c r="BF55" s="96"/>
      <c r="BG55" s="81"/>
      <c r="BH55" s="117"/>
      <c r="BI55" s="96"/>
      <c r="BJ55" s="81"/>
      <c r="BK55" s="81"/>
      <c r="BL55" s="96"/>
      <c r="BM55" s="81"/>
      <c r="BN55" s="117"/>
      <c r="BO55" s="117"/>
      <c r="BP55" s="81"/>
      <c r="BQ55" s="81"/>
      <c r="BR55" s="96"/>
      <c r="BS55" s="81"/>
      <c r="BT55" s="118"/>
      <c r="BU55" s="118"/>
      <c r="BV55" s="118"/>
      <c r="BW55" s="119"/>
      <c r="BX55" s="119"/>
    </row>
    <row r="56" spans="2:76" x14ac:dyDescent="0.25">
      <c r="B56" s="86"/>
      <c r="C56" s="198"/>
      <c r="D56" s="117"/>
      <c r="E56" s="138"/>
      <c r="F56" s="12"/>
      <c r="G56" s="12"/>
      <c r="H56" s="12"/>
      <c r="I56" s="12"/>
      <c r="J56" s="139"/>
      <c r="K56" s="90"/>
      <c r="L56" s="91"/>
      <c r="M56" s="89"/>
      <c r="N56" s="26"/>
      <c r="O56" s="14"/>
      <c r="P56" s="18"/>
      <c r="Q56" s="86"/>
      <c r="R56" s="86"/>
      <c r="S56" s="94"/>
      <c r="T56" s="95"/>
      <c r="U56" s="94"/>
      <c r="V56" s="227"/>
      <c r="X56" s="96"/>
      <c r="Y56" s="81"/>
      <c r="Z56" s="12"/>
      <c r="AA56" s="12"/>
      <c r="AB56" s="5"/>
      <c r="AC56" s="5"/>
      <c r="AD56" s="115"/>
      <c r="AE56" s="24"/>
      <c r="AF56" s="82"/>
      <c r="AG56" s="7"/>
      <c r="AH56" s="93"/>
      <c r="AI56" s="93"/>
      <c r="AJ56" s="7"/>
      <c r="AK56" s="186"/>
      <c r="AL56" s="111"/>
      <c r="AM56" s="92"/>
      <c r="AN56" s="92"/>
      <c r="AO56" s="92"/>
      <c r="AP56" s="10"/>
      <c r="AQ56" s="112"/>
      <c r="AR56" s="113"/>
      <c r="AS56" s="113"/>
      <c r="AT56" s="77"/>
      <c r="AU56" s="160"/>
      <c r="AV56" s="160"/>
      <c r="AW56" s="114"/>
      <c r="AX56" s="114"/>
      <c r="AY56" s="12"/>
      <c r="AZ56" s="116"/>
      <c r="BA56" s="95"/>
      <c r="BB56" s="96"/>
      <c r="BC56" s="96"/>
      <c r="BD56" s="81"/>
      <c r="BE56" s="102"/>
      <c r="BF56" s="96"/>
      <c r="BG56" s="81"/>
      <c r="BH56" s="117"/>
      <c r="BI56" s="96"/>
      <c r="BJ56" s="81"/>
      <c r="BK56" s="81"/>
      <c r="BL56" s="96"/>
      <c r="BM56" s="81"/>
      <c r="BN56" s="117"/>
      <c r="BO56" s="117"/>
      <c r="BP56" s="81"/>
      <c r="BQ56" s="81"/>
      <c r="BR56" s="96"/>
      <c r="BS56" s="81"/>
      <c r="BT56" s="118"/>
      <c r="BU56" s="118"/>
      <c r="BV56" s="118"/>
      <c r="BW56" s="119"/>
      <c r="BX56" s="119"/>
    </row>
    <row r="57" spans="2:76" x14ac:dyDescent="0.25">
      <c r="B57" s="86"/>
      <c r="C57" s="198"/>
      <c r="D57" s="117"/>
      <c r="E57" s="138"/>
      <c r="F57" s="12"/>
      <c r="G57" s="12"/>
      <c r="H57" s="12"/>
      <c r="I57" s="12"/>
      <c r="J57" s="139"/>
      <c r="K57" s="90"/>
      <c r="L57" s="91"/>
      <c r="M57" s="89"/>
      <c r="N57" s="26"/>
      <c r="O57" s="14"/>
      <c r="P57" s="18"/>
      <c r="Q57" s="86"/>
      <c r="R57" s="86"/>
      <c r="S57" s="94"/>
      <c r="T57" s="95"/>
      <c r="U57" s="94"/>
      <c r="V57" s="227"/>
      <c r="X57" s="96"/>
      <c r="Y57" s="81"/>
      <c r="Z57" s="12"/>
      <c r="AA57" s="12"/>
      <c r="AB57" s="5"/>
      <c r="AC57" s="5"/>
      <c r="AD57" s="115"/>
      <c r="AE57" s="24"/>
      <c r="AF57" s="82"/>
      <c r="AG57" s="7"/>
      <c r="AH57" s="93"/>
      <c r="AI57" s="93"/>
      <c r="AJ57" s="7"/>
      <c r="AK57" s="186"/>
      <c r="AL57" s="111"/>
      <c r="AM57" s="92"/>
      <c r="AN57" s="92"/>
      <c r="AO57" s="92"/>
      <c r="AP57" s="10"/>
      <c r="AQ57" s="112"/>
      <c r="AR57" s="113"/>
      <c r="AS57" s="113"/>
      <c r="AT57" s="77"/>
      <c r="AU57" s="160"/>
      <c r="AV57" s="160"/>
      <c r="AW57" s="114"/>
      <c r="AX57" s="114"/>
      <c r="AY57" s="12"/>
      <c r="AZ57" s="116"/>
      <c r="BA57" s="95"/>
      <c r="BB57" s="96"/>
      <c r="BC57" s="96"/>
      <c r="BD57" s="81"/>
      <c r="BE57" s="102"/>
      <c r="BF57" s="96"/>
      <c r="BG57" s="81"/>
      <c r="BH57" s="117"/>
      <c r="BI57" s="96"/>
      <c r="BJ57" s="81"/>
      <c r="BK57" s="81"/>
      <c r="BL57" s="96"/>
      <c r="BM57" s="81"/>
      <c r="BN57" s="117"/>
      <c r="BO57" s="117"/>
      <c r="BP57" s="81"/>
      <c r="BQ57" s="81"/>
      <c r="BR57" s="96"/>
      <c r="BS57" s="81"/>
      <c r="BT57" s="118"/>
      <c r="BU57" s="118"/>
      <c r="BV57" s="118"/>
      <c r="BW57" s="119"/>
      <c r="BX57" s="119"/>
    </row>
    <row r="58" spans="2:76" x14ac:dyDescent="0.25">
      <c r="B58" s="86"/>
      <c r="C58" s="198"/>
      <c r="D58" s="117"/>
      <c r="E58" s="138"/>
      <c r="F58" s="12"/>
      <c r="G58" s="12"/>
      <c r="H58" s="12"/>
      <c r="I58" s="12"/>
      <c r="J58" s="139"/>
      <c r="K58" s="90"/>
      <c r="L58" s="91"/>
      <c r="M58" s="89"/>
      <c r="N58" s="26"/>
      <c r="O58" s="14"/>
      <c r="P58" s="18"/>
      <c r="Q58" s="86"/>
      <c r="R58" s="86"/>
      <c r="S58" s="94"/>
      <c r="T58" s="95"/>
      <c r="U58" s="94"/>
      <c r="V58" s="227"/>
      <c r="X58" s="96"/>
      <c r="Y58" s="81"/>
      <c r="Z58" s="12"/>
      <c r="AA58" s="12"/>
      <c r="AB58" s="5"/>
      <c r="AC58" s="5"/>
      <c r="AD58" s="115"/>
      <c r="AE58" s="24"/>
      <c r="AF58" s="82"/>
      <c r="AG58" s="7"/>
      <c r="AH58" s="93"/>
      <c r="AI58" s="93"/>
      <c r="AJ58" s="7"/>
      <c r="AK58" s="186"/>
      <c r="AL58" s="111"/>
      <c r="AM58" s="92"/>
      <c r="AN58" s="92"/>
      <c r="AO58" s="92"/>
      <c r="AP58" s="10"/>
      <c r="AQ58" s="112"/>
      <c r="AR58" s="113"/>
      <c r="AS58" s="113"/>
      <c r="AT58" s="77"/>
      <c r="AU58" s="160"/>
      <c r="AV58" s="160"/>
      <c r="AW58" s="114"/>
      <c r="AX58" s="114"/>
      <c r="AY58" s="12"/>
      <c r="AZ58" s="116"/>
      <c r="BA58" s="95"/>
      <c r="BB58" s="96"/>
      <c r="BC58" s="96"/>
      <c r="BD58" s="81"/>
      <c r="BE58" s="102"/>
      <c r="BF58" s="96"/>
      <c r="BG58" s="81"/>
      <c r="BH58" s="117"/>
      <c r="BI58" s="96"/>
      <c r="BJ58" s="81"/>
      <c r="BK58" s="81"/>
      <c r="BL58" s="96"/>
      <c r="BM58" s="81"/>
      <c r="BN58" s="117"/>
      <c r="BO58" s="117"/>
      <c r="BP58" s="81"/>
      <c r="BQ58" s="81"/>
      <c r="BR58" s="96"/>
      <c r="BS58" s="81"/>
      <c r="BT58" s="118"/>
      <c r="BU58" s="118"/>
      <c r="BV58" s="118"/>
      <c r="BW58" s="119"/>
      <c r="BX58" s="119"/>
    </row>
    <row r="59" spans="2:76" x14ac:dyDescent="0.25">
      <c r="B59" s="86"/>
      <c r="C59" s="198"/>
      <c r="D59" s="117"/>
      <c r="E59" s="138"/>
      <c r="F59" s="12"/>
      <c r="G59" s="12"/>
      <c r="H59" s="12"/>
      <c r="I59" s="12"/>
      <c r="J59" s="139"/>
      <c r="K59" s="90"/>
      <c r="L59" s="91"/>
      <c r="M59" s="89"/>
      <c r="N59" s="26"/>
      <c r="O59" s="14"/>
      <c r="P59" s="18"/>
      <c r="Q59" s="86"/>
      <c r="R59" s="86"/>
      <c r="S59" s="94"/>
      <c r="T59" s="95"/>
      <c r="U59" s="94"/>
      <c r="V59" s="227"/>
      <c r="X59" s="96"/>
      <c r="Y59" s="81"/>
      <c r="Z59" s="12"/>
      <c r="AA59" s="12"/>
      <c r="AB59" s="5"/>
      <c r="AC59" s="5"/>
      <c r="AD59" s="115"/>
      <c r="AE59" s="24"/>
      <c r="AF59" s="82"/>
      <c r="AG59" s="7"/>
      <c r="AH59" s="93"/>
      <c r="AI59" s="93"/>
      <c r="AJ59" s="7"/>
      <c r="AK59" s="186"/>
      <c r="AL59" s="111"/>
      <c r="AM59" s="92"/>
      <c r="AN59" s="92"/>
      <c r="AO59" s="92"/>
      <c r="AP59" s="10"/>
      <c r="AQ59" s="112"/>
      <c r="AR59" s="113"/>
      <c r="AS59" s="113"/>
      <c r="AT59" s="77"/>
      <c r="AU59" s="160"/>
      <c r="AV59" s="160"/>
      <c r="AW59" s="114"/>
      <c r="AX59" s="114"/>
      <c r="AY59" s="12"/>
      <c r="AZ59" s="116"/>
      <c r="BA59" s="95"/>
      <c r="BB59" s="96"/>
      <c r="BC59" s="96"/>
      <c r="BD59" s="81"/>
      <c r="BE59" s="102"/>
      <c r="BF59" s="96"/>
      <c r="BG59" s="81"/>
      <c r="BH59" s="117"/>
      <c r="BI59" s="96"/>
      <c r="BJ59" s="81"/>
      <c r="BK59" s="81"/>
      <c r="BL59" s="96"/>
      <c r="BM59" s="81"/>
      <c r="BN59" s="117"/>
      <c r="BO59" s="117"/>
      <c r="BP59" s="81"/>
      <c r="BQ59" s="81"/>
      <c r="BR59" s="96"/>
      <c r="BS59" s="81"/>
      <c r="BT59" s="118"/>
      <c r="BU59" s="118"/>
      <c r="BV59" s="118"/>
      <c r="BW59" s="119"/>
      <c r="BX59" s="119"/>
    </row>
    <row r="60" spans="2:76" x14ac:dyDescent="0.25">
      <c r="B60" s="86"/>
      <c r="C60" s="198"/>
      <c r="D60" s="117"/>
      <c r="E60" s="138"/>
      <c r="F60" s="12"/>
      <c r="G60" s="12"/>
      <c r="H60" s="12"/>
      <c r="I60" s="12"/>
      <c r="J60" s="139"/>
      <c r="K60" s="90"/>
      <c r="L60" s="91"/>
      <c r="M60" s="89"/>
      <c r="N60" s="26"/>
      <c r="O60" s="14"/>
      <c r="P60" s="18"/>
      <c r="Q60" s="86"/>
      <c r="R60" s="86"/>
      <c r="S60" s="94"/>
      <c r="T60" s="95"/>
      <c r="U60" s="94"/>
      <c r="V60" s="227"/>
      <c r="X60" s="96"/>
      <c r="Y60" s="81"/>
      <c r="Z60" s="12"/>
      <c r="AA60" s="12"/>
      <c r="AB60" s="5"/>
      <c r="AC60" s="5"/>
      <c r="AD60" s="115"/>
      <c r="AE60" s="24"/>
      <c r="AF60" s="82"/>
      <c r="AG60" s="7"/>
      <c r="AH60" s="93"/>
      <c r="AI60" s="93"/>
      <c r="AJ60" s="7"/>
      <c r="AK60" s="186"/>
      <c r="AL60" s="111"/>
      <c r="AM60" s="92"/>
      <c r="AN60" s="92"/>
      <c r="AO60" s="92"/>
      <c r="AP60" s="10"/>
      <c r="AQ60" s="112"/>
      <c r="AR60" s="113"/>
      <c r="AS60" s="113"/>
      <c r="AT60" s="77"/>
      <c r="AU60" s="160"/>
      <c r="AV60" s="160"/>
      <c r="AW60" s="114"/>
      <c r="AX60" s="114"/>
      <c r="AY60" s="12"/>
      <c r="AZ60" s="116"/>
      <c r="BA60" s="95"/>
      <c r="BB60" s="96"/>
      <c r="BC60" s="96"/>
      <c r="BD60" s="81"/>
      <c r="BE60" s="102"/>
      <c r="BF60" s="96"/>
      <c r="BG60" s="81"/>
      <c r="BH60" s="117"/>
      <c r="BI60" s="96"/>
      <c r="BJ60" s="81"/>
      <c r="BK60" s="81"/>
      <c r="BL60" s="96"/>
      <c r="BM60" s="81"/>
      <c r="BN60" s="117"/>
      <c r="BO60" s="117"/>
      <c r="BP60" s="81"/>
      <c r="BQ60" s="81"/>
      <c r="BR60" s="96"/>
      <c r="BS60" s="81"/>
      <c r="BT60" s="118"/>
      <c r="BU60" s="118"/>
      <c r="BV60" s="118"/>
      <c r="BW60" s="119"/>
      <c r="BX60" s="119"/>
    </row>
    <row r="61" spans="2:76" x14ac:dyDescent="0.25">
      <c r="B61" s="86"/>
      <c r="C61" s="198"/>
      <c r="D61" s="117"/>
      <c r="E61" s="138"/>
      <c r="F61" s="12"/>
      <c r="G61" s="12"/>
      <c r="H61" s="12"/>
      <c r="I61" s="12"/>
      <c r="J61" s="139"/>
      <c r="K61" s="90"/>
      <c r="L61" s="91"/>
      <c r="M61" s="89"/>
      <c r="N61" s="26"/>
      <c r="O61" s="14"/>
      <c r="P61" s="18"/>
      <c r="Q61" s="86"/>
      <c r="R61" s="86"/>
      <c r="S61" s="94"/>
      <c r="T61" s="95"/>
      <c r="U61" s="94"/>
      <c r="X61" s="96"/>
      <c r="Y61" s="81"/>
      <c r="Z61" s="12"/>
      <c r="AA61" s="12"/>
      <c r="AB61" s="5"/>
      <c r="AC61" s="5"/>
      <c r="AD61" s="115"/>
      <c r="AE61" s="24"/>
      <c r="AF61" s="82"/>
      <c r="AG61" s="7"/>
      <c r="AH61" s="93"/>
      <c r="AI61" s="93"/>
      <c r="AJ61" s="7"/>
      <c r="AK61" s="186"/>
      <c r="AL61" s="111"/>
      <c r="AM61" s="92"/>
      <c r="AN61" s="92"/>
      <c r="AO61" s="92"/>
      <c r="AP61" s="10"/>
      <c r="AQ61" s="112"/>
      <c r="AR61" s="113"/>
      <c r="AS61" s="113"/>
      <c r="AT61" s="77"/>
      <c r="AU61" s="160"/>
      <c r="AV61" s="160"/>
      <c r="AW61" s="114"/>
      <c r="AX61" s="114"/>
      <c r="AY61" s="12"/>
      <c r="AZ61" s="116"/>
      <c r="BA61" s="95"/>
      <c r="BB61" s="96"/>
      <c r="BC61" s="96"/>
      <c r="BD61" s="81"/>
      <c r="BE61" s="102"/>
      <c r="BF61" s="96"/>
      <c r="BG61" s="81"/>
      <c r="BH61" s="117"/>
      <c r="BI61" s="96"/>
      <c r="BJ61" s="81"/>
      <c r="BK61" s="81"/>
      <c r="BL61" s="96"/>
      <c r="BM61" s="81"/>
      <c r="BN61" s="117"/>
      <c r="BO61" s="117"/>
      <c r="BP61" s="81"/>
      <c r="BQ61" s="81"/>
      <c r="BR61" s="96"/>
      <c r="BS61" s="81"/>
      <c r="BT61" s="118"/>
      <c r="BU61" s="118"/>
      <c r="BV61" s="118"/>
      <c r="BW61" s="119"/>
      <c r="BX61" s="119"/>
    </row>
    <row r="62" spans="2:76" x14ac:dyDescent="0.25">
      <c r="B62" s="86"/>
      <c r="C62" s="198"/>
      <c r="D62" s="117"/>
      <c r="E62" s="138"/>
      <c r="F62" s="12"/>
      <c r="G62" s="12"/>
      <c r="H62" s="12"/>
      <c r="I62" s="12"/>
      <c r="J62" s="139"/>
      <c r="K62" s="90"/>
      <c r="L62" s="91"/>
      <c r="M62" s="89"/>
      <c r="N62" s="26"/>
      <c r="O62" s="14"/>
      <c r="P62" s="18"/>
      <c r="Q62" s="86"/>
      <c r="R62" s="86"/>
      <c r="S62" s="94"/>
      <c r="T62" s="95"/>
      <c r="U62" s="94"/>
      <c r="X62" s="96"/>
      <c r="Y62" s="81"/>
      <c r="Z62" s="12"/>
      <c r="AA62" s="12"/>
      <c r="AB62" s="5"/>
      <c r="AC62" s="5"/>
      <c r="AD62" s="115"/>
      <c r="AE62" s="24"/>
      <c r="AF62" s="82"/>
      <c r="AG62" s="7"/>
      <c r="AH62" s="93"/>
      <c r="AI62" s="93"/>
      <c r="AJ62" s="7"/>
      <c r="AK62" s="186"/>
      <c r="AL62" s="111"/>
      <c r="AM62" s="92"/>
      <c r="AN62" s="92"/>
      <c r="AO62" s="92"/>
      <c r="AP62" s="10"/>
      <c r="AQ62" s="112"/>
      <c r="AR62" s="113"/>
      <c r="AS62" s="113"/>
      <c r="AT62" s="77"/>
      <c r="AU62" s="160"/>
      <c r="AV62" s="160"/>
      <c r="AW62" s="114"/>
      <c r="AX62" s="114"/>
      <c r="AY62" s="12"/>
      <c r="AZ62" s="116"/>
      <c r="BA62" s="95"/>
      <c r="BB62" s="96"/>
      <c r="BC62" s="96"/>
      <c r="BD62" s="81"/>
      <c r="BE62" s="102"/>
      <c r="BF62" s="96"/>
      <c r="BG62" s="81"/>
      <c r="BH62" s="117"/>
      <c r="BI62" s="96"/>
      <c r="BJ62" s="81"/>
      <c r="BK62" s="81"/>
      <c r="BL62" s="96"/>
      <c r="BM62" s="81"/>
      <c r="BN62" s="117"/>
      <c r="BO62" s="117"/>
      <c r="BP62" s="81"/>
      <c r="BQ62" s="81"/>
      <c r="BR62" s="96"/>
      <c r="BS62" s="81"/>
      <c r="BT62" s="118"/>
      <c r="BU62" s="118"/>
      <c r="BV62" s="118"/>
      <c r="BW62" s="119"/>
      <c r="BX62" s="119"/>
    </row>
    <row r="63" spans="2:76" x14ac:dyDescent="0.25">
      <c r="B63" s="86"/>
      <c r="C63" s="198"/>
      <c r="D63" s="117"/>
      <c r="E63" s="138"/>
      <c r="F63" s="12"/>
      <c r="G63" s="12"/>
      <c r="H63" s="12"/>
      <c r="I63" s="12"/>
      <c r="J63" s="139"/>
      <c r="K63" s="90"/>
      <c r="L63" s="91"/>
      <c r="M63" s="89"/>
      <c r="N63" s="26"/>
      <c r="O63" s="14"/>
      <c r="P63" s="18"/>
      <c r="Q63" s="86"/>
      <c r="R63" s="86"/>
      <c r="S63" s="94"/>
      <c r="T63" s="95"/>
      <c r="U63" s="94"/>
      <c r="X63" s="96"/>
      <c r="Y63" s="81"/>
      <c r="Z63" s="12"/>
      <c r="AA63" s="12"/>
      <c r="AB63" s="5"/>
      <c r="AC63" s="5"/>
      <c r="AD63" s="115"/>
      <c r="AE63" s="24"/>
      <c r="AF63" s="82"/>
      <c r="AG63" s="7"/>
      <c r="AH63" s="93"/>
      <c r="AI63" s="93"/>
      <c r="AJ63" s="7"/>
      <c r="AK63" s="186"/>
      <c r="AL63" s="111"/>
      <c r="AM63" s="92"/>
      <c r="AN63" s="92"/>
      <c r="AO63" s="92"/>
      <c r="AP63" s="10"/>
      <c r="AQ63" s="112"/>
      <c r="AR63" s="113"/>
      <c r="AS63" s="113"/>
      <c r="AT63" s="77"/>
      <c r="AU63" s="160"/>
      <c r="AV63" s="160"/>
      <c r="AW63" s="114"/>
      <c r="AX63" s="114"/>
      <c r="AY63" s="12"/>
      <c r="AZ63" s="116"/>
      <c r="BA63" s="95"/>
      <c r="BB63" s="96"/>
      <c r="BC63" s="96"/>
      <c r="BD63" s="81"/>
      <c r="BE63" s="102"/>
      <c r="BF63" s="96"/>
      <c r="BG63" s="81"/>
      <c r="BH63" s="117"/>
      <c r="BI63" s="96"/>
      <c r="BJ63" s="81"/>
      <c r="BK63" s="81"/>
      <c r="BL63" s="96"/>
      <c r="BM63" s="81"/>
      <c r="BN63" s="117"/>
      <c r="BO63" s="117"/>
      <c r="BP63" s="81"/>
      <c r="BQ63" s="81"/>
      <c r="BR63" s="96"/>
      <c r="BS63" s="81"/>
      <c r="BT63" s="118"/>
      <c r="BU63" s="118"/>
      <c r="BV63" s="118"/>
      <c r="BW63" s="119"/>
      <c r="BX63" s="119"/>
    </row>
    <row r="64" spans="2:76" x14ac:dyDescent="0.25">
      <c r="B64" s="86"/>
      <c r="C64" s="198"/>
      <c r="D64" s="117"/>
      <c r="E64" s="138"/>
      <c r="F64" s="12"/>
      <c r="G64" s="12"/>
      <c r="H64" s="12"/>
      <c r="I64" s="12"/>
      <c r="J64" s="139"/>
      <c r="K64" s="90"/>
      <c r="L64" s="91"/>
      <c r="M64" s="89"/>
      <c r="N64" s="26"/>
      <c r="O64" s="14"/>
      <c r="P64" s="18"/>
      <c r="Q64" s="86"/>
      <c r="R64" s="86"/>
      <c r="S64" s="94"/>
      <c r="T64" s="95"/>
      <c r="U64" s="94"/>
      <c r="X64" s="96"/>
      <c r="Y64" s="81"/>
      <c r="Z64" s="12"/>
      <c r="AA64" s="12"/>
      <c r="AB64" s="5"/>
      <c r="AC64" s="5"/>
      <c r="AD64" s="115"/>
      <c r="AE64" s="24"/>
      <c r="AF64" s="82"/>
      <c r="AG64" s="7"/>
      <c r="AH64" s="93"/>
      <c r="AI64" s="93"/>
      <c r="AJ64" s="7"/>
      <c r="AK64" s="186"/>
      <c r="AL64" s="111"/>
      <c r="AM64" s="92"/>
      <c r="AN64" s="92"/>
      <c r="AO64" s="92"/>
      <c r="AP64" s="10"/>
      <c r="AQ64" s="112"/>
      <c r="AR64" s="113"/>
      <c r="AS64" s="113"/>
      <c r="AT64" s="77"/>
      <c r="AU64" s="160"/>
      <c r="AV64" s="160"/>
      <c r="AW64" s="114"/>
      <c r="AX64" s="114"/>
      <c r="AY64" s="12"/>
      <c r="AZ64" s="116"/>
      <c r="BA64" s="95"/>
      <c r="BB64" s="96"/>
      <c r="BC64" s="96"/>
      <c r="BD64" s="81"/>
      <c r="BE64" s="102"/>
      <c r="BF64" s="96"/>
      <c r="BG64" s="81"/>
      <c r="BH64" s="117"/>
      <c r="BI64" s="96"/>
      <c r="BJ64" s="81"/>
      <c r="BK64" s="81"/>
      <c r="BL64" s="96"/>
      <c r="BM64" s="81"/>
      <c r="BN64" s="117"/>
      <c r="BO64" s="117"/>
      <c r="BP64" s="81"/>
      <c r="BQ64" s="81"/>
      <c r="BR64" s="96"/>
      <c r="BS64" s="81"/>
      <c r="BT64" s="118"/>
      <c r="BU64" s="118"/>
      <c r="BV64" s="118"/>
      <c r="BW64" s="119"/>
      <c r="BX64" s="119"/>
    </row>
    <row r="65" spans="2:76" x14ac:dyDescent="0.25">
      <c r="B65" s="86"/>
      <c r="C65" s="198"/>
      <c r="D65" s="117"/>
      <c r="E65" s="138"/>
      <c r="F65" s="12"/>
      <c r="G65" s="12"/>
      <c r="H65" s="12"/>
      <c r="I65" s="12"/>
      <c r="J65" s="139"/>
      <c r="K65" s="90"/>
      <c r="L65" s="91"/>
      <c r="M65" s="89"/>
      <c r="N65" s="26"/>
      <c r="O65" s="14"/>
      <c r="P65" s="18"/>
      <c r="Q65" s="86"/>
      <c r="R65" s="86"/>
      <c r="S65" s="94"/>
      <c r="T65" s="95"/>
      <c r="U65" s="94"/>
      <c r="X65" s="96"/>
      <c r="Y65" s="81"/>
      <c r="Z65" s="12"/>
      <c r="AA65" s="12"/>
      <c r="AB65" s="5"/>
      <c r="AC65" s="5"/>
      <c r="AD65" s="115"/>
      <c r="AE65" s="24"/>
      <c r="AF65" s="82"/>
      <c r="AG65" s="7"/>
      <c r="AH65" s="93"/>
      <c r="AI65" s="93"/>
      <c r="AJ65" s="7"/>
      <c r="AK65" s="186"/>
      <c r="AL65" s="111"/>
      <c r="AM65" s="92"/>
      <c r="AN65" s="92"/>
      <c r="AO65" s="92"/>
      <c r="AP65" s="10"/>
      <c r="AQ65" s="112"/>
      <c r="AR65" s="113"/>
      <c r="AS65" s="113"/>
      <c r="AT65" s="77"/>
      <c r="AU65" s="160"/>
      <c r="AV65" s="160"/>
      <c r="AW65" s="114"/>
      <c r="AX65" s="114"/>
      <c r="AY65" s="12"/>
      <c r="AZ65" s="116"/>
      <c r="BA65" s="95"/>
      <c r="BB65" s="96"/>
      <c r="BC65" s="96"/>
      <c r="BD65" s="81"/>
      <c r="BE65" s="102"/>
      <c r="BF65" s="96"/>
      <c r="BG65" s="81"/>
      <c r="BH65" s="117"/>
      <c r="BI65" s="96"/>
      <c r="BJ65" s="81"/>
      <c r="BK65" s="81"/>
      <c r="BL65" s="96"/>
      <c r="BM65" s="81"/>
      <c r="BN65" s="117"/>
      <c r="BO65" s="117"/>
      <c r="BP65" s="81"/>
      <c r="BQ65" s="81"/>
      <c r="BR65" s="96"/>
      <c r="BS65" s="81"/>
      <c r="BT65" s="118"/>
      <c r="BU65" s="118"/>
      <c r="BV65" s="118"/>
      <c r="BW65" s="119"/>
      <c r="BX65" s="119"/>
    </row>
    <row r="66" spans="2:76" x14ac:dyDescent="0.25">
      <c r="B66" s="86"/>
      <c r="C66" s="198"/>
      <c r="D66" s="117"/>
      <c r="E66" s="138"/>
      <c r="F66" s="12"/>
      <c r="G66" s="12"/>
      <c r="H66" s="12"/>
      <c r="I66" s="12"/>
      <c r="J66" s="139"/>
      <c r="K66" s="90"/>
      <c r="L66" s="91"/>
      <c r="M66" s="89"/>
      <c r="N66" s="26"/>
      <c r="O66" s="14"/>
      <c r="P66" s="18"/>
      <c r="Q66" s="86"/>
      <c r="R66" s="86"/>
      <c r="S66" s="94"/>
      <c r="T66" s="95"/>
      <c r="U66" s="94"/>
      <c r="X66" s="96"/>
      <c r="Y66" s="81"/>
      <c r="Z66" s="12"/>
      <c r="AA66" s="12"/>
      <c r="AB66" s="5"/>
      <c r="AC66" s="5"/>
      <c r="AD66" s="115"/>
      <c r="AE66" s="24"/>
      <c r="AF66" s="82"/>
      <c r="AG66" s="7"/>
      <c r="AH66" s="93"/>
      <c r="AI66" s="93"/>
      <c r="AJ66" s="7"/>
      <c r="AK66" s="186"/>
      <c r="AL66" s="111"/>
      <c r="AM66" s="92"/>
      <c r="AN66" s="92"/>
      <c r="AO66" s="92"/>
      <c r="AP66" s="10"/>
      <c r="AQ66" s="112"/>
      <c r="AR66" s="113"/>
      <c r="AS66" s="113"/>
      <c r="AT66" s="77"/>
      <c r="AU66" s="160"/>
      <c r="AV66" s="160"/>
      <c r="AW66" s="114"/>
      <c r="AX66" s="114"/>
      <c r="AY66" s="12"/>
      <c r="AZ66" s="116"/>
      <c r="BA66" s="95"/>
      <c r="BB66" s="96"/>
      <c r="BC66" s="96"/>
      <c r="BD66" s="81"/>
      <c r="BE66" s="102"/>
      <c r="BF66" s="96"/>
      <c r="BG66" s="81"/>
      <c r="BH66" s="117"/>
      <c r="BI66" s="96"/>
      <c r="BJ66" s="81"/>
      <c r="BK66" s="81"/>
      <c r="BL66" s="96"/>
      <c r="BM66" s="81"/>
      <c r="BN66" s="117"/>
      <c r="BO66" s="117"/>
      <c r="BP66" s="81"/>
      <c r="BQ66" s="81"/>
      <c r="BR66" s="96"/>
      <c r="BS66" s="81"/>
      <c r="BT66" s="118"/>
      <c r="BU66" s="118"/>
      <c r="BV66" s="118"/>
      <c r="BW66" s="119"/>
      <c r="BX66" s="119"/>
    </row>
    <row r="67" spans="2:76" x14ac:dyDescent="0.25">
      <c r="B67" s="86"/>
      <c r="C67" s="198"/>
      <c r="D67" s="117"/>
      <c r="E67" s="138"/>
      <c r="F67" s="12"/>
      <c r="G67" s="12"/>
      <c r="H67" s="12"/>
      <c r="I67" s="12"/>
      <c r="J67" s="139"/>
      <c r="K67" s="90"/>
      <c r="L67" s="91"/>
      <c r="M67" s="89"/>
      <c r="N67" s="26"/>
      <c r="O67" s="14"/>
      <c r="P67" s="18"/>
      <c r="Q67" s="86"/>
      <c r="R67" s="86"/>
      <c r="S67" s="94"/>
      <c r="T67" s="95"/>
      <c r="U67" s="94"/>
      <c r="X67" s="96"/>
      <c r="Y67" s="81"/>
      <c r="Z67" s="12"/>
      <c r="AA67" s="12"/>
      <c r="AB67" s="5"/>
      <c r="AC67" s="5"/>
      <c r="AD67" s="115"/>
      <c r="AE67" s="24"/>
      <c r="AF67" s="82"/>
      <c r="AG67" s="7"/>
      <c r="AH67" s="93"/>
      <c r="AI67" s="93"/>
      <c r="AJ67" s="7"/>
      <c r="AK67" s="186"/>
      <c r="AL67" s="111"/>
      <c r="AM67" s="92"/>
      <c r="AN67" s="92"/>
      <c r="AO67" s="92"/>
      <c r="AP67" s="10"/>
      <c r="AQ67" s="112"/>
      <c r="AR67" s="113"/>
      <c r="AS67" s="113"/>
      <c r="AT67" s="77"/>
      <c r="AU67" s="160"/>
      <c r="AV67" s="160"/>
      <c r="AW67" s="114"/>
      <c r="AX67" s="114"/>
      <c r="AY67" s="12"/>
      <c r="AZ67" s="116"/>
      <c r="BA67" s="95"/>
      <c r="BB67" s="96"/>
      <c r="BC67" s="96"/>
      <c r="BD67" s="81"/>
      <c r="BE67" s="102"/>
      <c r="BF67" s="96"/>
      <c r="BG67" s="81"/>
      <c r="BH67" s="117"/>
      <c r="BI67" s="96"/>
      <c r="BJ67" s="81"/>
      <c r="BK67" s="81"/>
      <c r="BL67" s="96"/>
      <c r="BM67" s="81"/>
      <c r="BN67" s="117"/>
      <c r="BO67" s="117"/>
      <c r="BP67" s="81"/>
      <c r="BQ67" s="81"/>
      <c r="BR67" s="96"/>
      <c r="BS67" s="81"/>
      <c r="BT67" s="118"/>
      <c r="BU67" s="118"/>
      <c r="BV67" s="118"/>
      <c r="BW67" s="119"/>
      <c r="BX67" s="119"/>
    </row>
    <row r="68" spans="2:76" x14ac:dyDescent="0.25">
      <c r="B68" s="86"/>
      <c r="C68" s="198"/>
      <c r="D68" s="117"/>
      <c r="E68" s="138"/>
      <c r="F68" s="12"/>
      <c r="G68" s="12"/>
      <c r="H68" s="12"/>
      <c r="I68" s="12"/>
      <c r="J68" s="139"/>
      <c r="K68" s="90"/>
      <c r="L68" s="91"/>
      <c r="M68" s="89"/>
      <c r="N68" s="26"/>
      <c r="O68" s="14"/>
      <c r="P68" s="18"/>
      <c r="Q68" s="86"/>
      <c r="R68" s="86"/>
      <c r="S68" s="94"/>
      <c r="T68" s="95"/>
      <c r="U68" s="94"/>
      <c r="X68" s="96"/>
      <c r="Y68" s="81"/>
      <c r="Z68" s="12"/>
      <c r="AA68" s="12"/>
      <c r="AB68" s="5"/>
      <c r="AC68" s="5"/>
      <c r="AD68" s="115"/>
      <c r="AE68" s="24"/>
      <c r="AF68" s="82"/>
      <c r="AG68" s="7"/>
      <c r="AH68" s="93"/>
      <c r="AI68" s="93"/>
      <c r="AJ68" s="7"/>
      <c r="AK68" s="186"/>
      <c r="AL68" s="111"/>
      <c r="AM68" s="92"/>
      <c r="AN68" s="92"/>
      <c r="AO68" s="92"/>
      <c r="AP68" s="10"/>
      <c r="AQ68" s="112"/>
      <c r="AR68" s="113"/>
      <c r="AS68" s="113"/>
      <c r="AT68" s="77"/>
      <c r="AU68" s="160"/>
      <c r="AV68" s="160"/>
      <c r="AW68" s="114"/>
      <c r="AX68" s="114"/>
      <c r="AY68" s="12"/>
      <c r="AZ68" s="116"/>
      <c r="BA68" s="95"/>
      <c r="BB68" s="96"/>
      <c r="BC68" s="96"/>
      <c r="BD68" s="81"/>
      <c r="BE68" s="102"/>
      <c r="BF68" s="96"/>
      <c r="BG68" s="81"/>
      <c r="BH68" s="117"/>
      <c r="BI68" s="96"/>
      <c r="BJ68" s="81"/>
      <c r="BK68" s="81"/>
      <c r="BL68" s="96"/>
      <c r="BM68" s="81"/>
      <c r="BN68" s="117"/>
      <c r="BO68" s="117"/>
      <c r="BP68" s="81"/>
      <c r="BQ68" s="81"/>
      <c r="BR68" s="96"/>
      <c r="BS68" s="81"/>
      <c r="BT68" s="118"/>
      <c r="BU68" s="118"/>
      <c r="BV68" s="118"/>
      <c r="BW68" s="119"/>
      <c r="BX68" s="119"/>
    </row>
    <row r="69" spans="2:76" x14ac:dyDescent="0.25">
      <c r="B69" s="86"/>
      <c r="C69" s="198"/>
      <c r="D69" s="117"/>
      <c r="E69" s="138"/>
      <c r="F69" s="12"/>
      <c r="G69" s="12"/>
      <c r="H69" s="12"/>
      <c r="I69" s="12"/>
      <c r="J69" s="139"/>
      <c r="K69" s="90"/>
      <c r="L69" s="91"/>
      <c r="M69" s="89"/>
      <c r="N69" s="26"/>
      <c r="O69" s="14"/>
      <c r="P69" s="18"/>
      <c r="Q69" s="86"/>
      <c r="R69" s="86"/>
      <c r="S69" s="94"/>
      <c r="T69" s="95"/>
      <c r="U69" s="94"/>
      <c r="X69" s="96"/>
      <c r="Y69" s="81"/>
      <c r="Z69" s="12"/>
      <c r="AA69" s="12"/>
      <c r="AB69" s="5"/>
      <c r="AC69" s="5"/>
      <c r="AD69" s="115"/>
      <c r="AE69" s="24"/>
      <c r="AF69" s="82"/>
      <c r="AG69" s="7"/>
      <c r="AH69" s="93"/>
      <c r="AI69" s="93"/>
      <c r="AJ69" s="7"/>
      <c r="AK69" s="186"/>
      <c r="AL69" s="111"/>
      <c r="AM69" s="92"/>
      <c r="AN69" s="92"/>
      <c r="AO69" s="92"/>
      <c r="AP69" s="10"/>
      <c r="AQ69" s="112"/>
      <c r="AR69" s="113"/>
      <c r="AS69" s="113"/>
      <c r="AT69" s="77"/>
      <c r="AU69" s="160"/>
      <c r="AV69" s="160"/>
      <c r="AW69" s="114"/>
      <c r="AX69" s="114"/>
      <c r="AY69" s="12"/>
      <c r="AZ69" s="116"/>
      <c r="BA69" s="95"/>
      <c r="BB69" s="96"/>
      <c r="BC69" s="96"/>
      <c r="BD69" s="81"/>
      <c r="BE69" s="102"/>
      <c r="BF69" s="96"/>
      <c r="BG69" s="81"/>
      <c r="BH69" s="117"/>
      <c r="BI69" s="96"/>
      <c r="BJ69" s="81"/>
      <c r="BK69" s="81"/>
      <c r="BL69" s="96"/>
      <c r="BM69" s="81"/>
      <c r="BN69" s="117"/>
      <c r="BO69" s="117"/>
      <c r="BP69" s="81"/>
      <c r="BQ69" s="81"/>
      <c r="BR69" s="96"/>
      <c r="BS69" s="81"/>
      <c r="BT69" s="118"/>
      <c r="BU69" s="118"/>
      <c r="BV69" s="118"/>
      <c r="BW69" s="119"/>
      <c r="BX69" s="119"/>
    </row>
    <row r="70" spans="2:76" x14ac:dyDescent="0.25">
      <c r="B70" s="86"/>
      <c r="C70" s="198"/>
      <c r="D70" s="117"/>
      <c r="E70" s="138"/>
      <c r="F70" s="12"/>
      <c r="G70" s="12"/>
      <c r="H70" s="12"/>
      <c r="I70" s="12"/>
      <c r="J70" s="139"/>
      <c r="K70" s="90"/>
      <c r="L70" s="91"/>
      <c r="M70" s="89"/>
      <c r="N70" s="26"/>
      <c r="O70" s="14"/>
      <c r="P70" s="18"/>
      <c r="Q70" s="86"/>
      <c r="R70" s="86"/>
      <c r="S70" s="94"/>
      <c r="T70" s="95"/>
      <c r="U70" s="94"/>
      <c r="X70" s="96"/>
      <c r="Y70" s="81"/>
      <c r="Z70" s="12"/>
      <c r="AA70" s="12"/>
      <c r="AB70" s="5"/>
      <c r="AC70" s="5"/>
      <c r="AD70" s="115"/>
      <c r="AE70" s="24"/>
      <c r="AF70" s="82"/>
      <c r="AG70" s="7"/>
      <c r="AH70" s="93"/>
      <c r="AI70" s="93"/>
      <c r="AJ70" s="7"/>
      <c r="AK70" s="186"/>
      <c r="AL70" s="111"/>
      <c r="AM70" s="92"/>
      <c r="AN70" s="92"/>
      <c r="AO70" s="92"/>
      <c r="AP70" s="10"/>
      <c r="AQ70" s="112"/>
      <c r="AR70" s="113"/>
      <c r="AS70" s="113"/>
      <c r="AT70" s="77"/>
      <c r="AU70" s="160"/>
      <c r="AV70" s="160"/>
      <c r="AW70" s="114"/>
      <c r="AX70" s="114"/>
      <c r="AY70" s="12"/>
      <c r="AZ70" s="116"/>
      <c r="BA70" s="95"/>
      <c r="BB70" s="96"/>
      <c r="BC70" s="96"/>
      <c r="BD70" s="81"/>
      <c r="BE70" s="102"/>
      <c r="BF70" s="96"/>
      <c r="BG70" s="81"/>
      <c r="BH70" s="117"/>
      <c r="BI70" s="96"/>
      <c r="BJ70" s="81"/>
      <c r="BK70" s="81"/>
      <c r="BL70" s="96"/>
      <c r="BM70" s="81"/>
      <c r="BN70" s="117"/>
      <c r="BO70" s="117"/>
      <c r="BP70" s="81"/>
      <c r="BQ70" s="81"/>
      <c r="BR70" s="96"/>
      <c r="BS70" s="81"/>
      <c r="BT70" s="118"/>
      <c r="BU70" s="118"/>
      <c r="BV70" s="118"/>
      <c r="BW70" s="119"/>
      <c r="BX70" s="119"/>
    </row>
    <row r="71" spans="2:76" x14ac:dyDescent="0.25">
      <c r="B71" s="86"/>
      <c r="C71" s="198"/>
      <c r="D71" s="117"/>
      <c r="E71" s="138"/>
      <c r="F71" s="12"/>
      <c r="G71" s="12"/>
      <c r="H71" s="12"/>
      <c r="I71" s="12"/>
      <c r="J71" s="139"/>
      <c r="K71" s="90"/>
      <c r="L71" s="91"/>
      <c r="M71" s="89"/>
      <c r="N71" s="26"/>
      <c r="O71" s="14"/>
      <c r="P71" s="18"/>
      <c r="Q71" s="86"/>
      <c r="R71" s="86"/>
      <c r="S71" s="94"/>
      <c r="T71" s="95"/>
      <c r="U71" s="94"/>
      <c r="X71" s="96"/>
      <c r="Y71" s="81"/>
      <c r="Z71" s="12"/>
      <c r="AA71" s="12"/>
      <c r="AB71" s="5"/>
      <c r="AC71" s="5"/>
      <c r="AD71" s="115"/>
      <c r="AE71" s="24"/>
      <c r="AF71" s="82"/>
      <c r="AG71" s="7"/>
      <c r="AH71" s="93"/>
      <c r="AI71" s="93"/>
      <c r="AJ71" s="7"/>
      <c r="AK71" s="186"/>
      <c r="AL71" s="111"/>
      <c r="AM71" s="92"/>
      <c r="AN71" s="92"/>
      <c r="AO71" s="92"/>
      <c r="AP71" s="10"/>
      <c r="AQ71" s="112"/>
      <c r="AR71" s="113"/>
      <c r="AS71" s="113"/>
      <c r="AT71" s="77"/>
      <c r="AU71" s="160"/>
      <c r="AV71" s="160"/>
      <c r="AW71" s="114"/>
      <c r="AX71" s="114"/>
      <c r="AY71" s="12"/>
      <c r="AZ71" s="116"/>
      <c r="BA71" s="95"/>
      <c r="BB71" s="96"/>
      <c r="BC71" s="96"/>
      <c r="BD71" s="81"/>
      <c r="BE71" s="102"/>
      <c r="BF71" s="96"/>
      <c r="BG71" s="81"/>
      <c r="BH71" s="117"/>
      <c r="BI71" s="96"/>
      <c r="BJ71" s="81"/>
      <c r="BK71" s="81"/>
      <c r="BL71" s="96"/>
      <c r="BM71" s="81"/>
      <c r="BN71" s="117"/>
      <c r="BO71" s="117"/>
      <c r="BP71" s="81"/>
      <c r="BQ71" s="81"/>
      <c r="BR71" s="96"/>
      <c r="BS71" s="81"/>
      <c r="BT71" s="118"/>
      <c r="BU71" s="118"/>
      <c r="BV71" s="118"/>
      <c r="BW71" s="119"/>
      <c r="BX71" s="119"/>
    </row>
    <row r="72" spans="2:76" x14ac:dyDescent="0.25">
      <c r="B72" s="86"/>
      <c r="C72" s="198"/>
      <c r="D72" s="117"/>
      <c r="E72" s="138"/>
      <c r="F72" s="12"/>
      <c r="G72" s="12"/>
      <c r="H72" s="12"/>
      <c r="I72" s="12"/>
      <c r="J72" s="139"/>
      <c r="K72" s="90"/>
      <c r="L72" s="91"/>
      <c r="M72" s="89"/>
      <c r="N72" s="26"/>
      <c r="O72" s="14"/>
      <c r="P72" s="18"/>
      <c r="Q72" s="86"/>
      <c r="R72" s="86"/>
      <c r="S72" s="94"/>
      <c r="T72" s="95"/>
      <c r="U72" s="94"/>
      <c r="X72" s="96"/>
      <c r="Y72" s="81"/>
      <c r="Z72" s="12"/>
      <c r="AA72" s="12"/>
      <c r="AB72" s="5"/>
      <c r="AC72" s="5"/>
      <c r="AD72" s="115"/>
      <c r="AE72" s="24"/>
      <c r="AF72" s="82"/>
      <c r="AG72" s="7"/>
      <c r="AH72" s="93"/>
      <c r="AI72" s="93"/>
      <c r="AJ72" s="7"/>
      <c r="AK72" s="186"/>
      <c r="AL72" s="111"/>
      <c r="AM72" s="92"/>
      <c r="AN72" s="92"/>
      <c r="AO72" s="92"/>
      <c r="AP72" s="10"/>
      <c r="AQ72" s="112"/>
      <c r="AR72" s="113"/>
      <c r="AS72" s="113"/>
      <c r="AT72" s="77"/>
      <c r="AU72" s="160"/>
      <c r="AV72" s="160"/>
      <c r="AW72" s="114"/>
      <c r="AX72" s="114"/>
      <c r="AY72" s="12"/>
      <c r="AZ72" s="116"/>
      <c r="BA72" s="95"/>
      <c r="BB72" s="96"/>
      <c r="BC72" s="96"/>
      <c r="BD72" s="81"/>
      <c r="BE72" s="102"/>
      <c r="BF72" s="96"/>
      <c r="BG72" s="81"/>
      <c r="BH72" s="117"/>
      <c r="BI72" s="96"/>
      <c r="BJ72" s="81"/>
      <c r="BK72" s="81"/>
      <c r="BL72" s="96"/>
      <c r="BM72" s="81"/>
      <c r="BN72" s="117"/>
      <c r="BO72" s="117"/>
      <c r="BP72" s="81"/>
      <c r="BQ72" s="81"/>
      <c r="BR72" s="96"/>
      <c r="BS72" s="81"/>
      <c r="BT72" s="118"/>
      <c r="BU72" s="118"/>
      <c r="BV72" s="118"/>
      <c r="BW72" s="119"/>
      <c r="BX72" s="119"/>
    </row>
    <row r="73" spans="2:76" x14ac:dyDescent="0.25">
      <c r="B73" s="86"/>
      <c r="C73" s="198"/>
      <c r="D73" s="117"/>
      <c r="E73" s="138"/>
      <c r="F73" s="12"/>
      <c r="G73" s="12"/>
      <c r="H73" s="12"/>
      <c r="I73" s="12"/>
      <c r="J73" s="139"/>
      <c r="K73" s="90"/>
      <c r="L73" s="91"/>
      <c r="M73" s="89"/>
      <c r="N73" s="26"/>
      <c r="O73" s="14"/>
      <c r="P73" s="18"/>
      <c r="Q73" s="86"/>
      <c r="R73" s="86"/>
      <c r="S73" s="94"/>
      <c r="T73" s="95"/>
      <c r="U73" s="94"/>
      <c r="X73" s="96"/>
      <c r="Y73" s="81"/>
      <c r="Z73" s="12"/>
      <c r="AA73" s="12"/>
      <c r="AB73" s="5"/>
      <c r="AC73" s="5"/>
      <c r="AD73" s="115"/>
      <c r="AE73" s="24"/>
      <c r="AF73" s="82"/>
      <c r="AG73" s="7"/>
      <c r="AH73" s="93"/>
      <c r="AI73" s="93"/>
      <c r="AJ73" s="7"/>
      <c r="AK73" s="186"/>
      <c r="AL73" s="111"/>
      <c r="AM73" s="92"/>
      <c r="AN73" s="92"/>
      <c r="AO73" s="92"/>
      <c r="AP73" s="10"/>
      <c r="AQ73" s="112"/>
      <c r="AR73" s="113"/>
      <c r="AS73" s="113"/>
      <c r="AT73" s="77"/>
      <c r="AU73" s="160"/>
      <c r="AV73" s="160"/>
      <c r="AW73" s="114"/>
      <c r="AX73" s="114"/>
      <c r="AY73" s="12"/>
      <c r="AZ73" s="116"/>
      <c r="BA73" s="95"/>
      <c r="BB73" s="96"/>
      <c r="BC73" s="96"/>
      <c r="BD73" s="81"/>
      <c r="BE73" s="102"/>
      <c r="BF73" s="96"/>
      <c r="BG73" s="81"/>
      <c r="BH73" s="117"/>
      <c r="BI73" s="96"/>
      <c r="BJ73" s="81"/>
      <c r="BK73" s="81"/>
      <c r="BL73" s="96"/>
      <c r="BM73" s="81"/>
      <c r="BN73" s="117"/>
      <c r="BO73" s="117"/>
      <c r="BP73" s="81"/>
      <c r="BQ73" s="81"/>
      <c r="BR73" s="96"/>
      <c r="BS73" s="81"/>
      <c r="BT73" s="118"/>
      <c r="BU73" s="118"/>
      <c r="BV73" s="118"/>
      <c r="BW73" s="119"/>
      <c r="BX73" s="119"/>
    </row>
    <row r="74" spans="2:76" x14ac:dyDescent="0.25">
      <c r="B74" s="86"/>
      <c r="C74" s="198"/>
      <c r="D74" s="117"/>
      <c r="E74" s="138"/>
      <c r="F74" s="12"/>
      <c r="G74" s="12"/>
      <c r="H74" s="12"/>
      <c r="I74" s="12"/>
      <c r="J74" s="139"/>
      <c r="K74" s="90"/>
      <c r="L74" s="91"/>
      <c r="M74" s="89"/>
      <c r="N74" s="26"/>
      <c r="O74" s="14"/>
      <c r="P74" s="18"/>
      <c r="Q74" s="86"/>
      <c r="R74" s="86"/>
      <c r="S74" s="94"/>
      <c r="T74" s="95"/>
      <c r="U74" s="94"/>
      <c r="X74" s="96"/>
      <c r="Y74" s="81"/>
      <c r="Z74" s="12"/>
      <c r="AA74" s="12"/>
      <c r="AB74" s="5"/>
      <c r="AC74" s="5"/>
      <c r="AD74" s="115"/>
      <c r="AE74" s="24"/>
      <c r="AF74" s="82"/>
      <c r="AG74" s="7"/>
      <c r="AH74" s="93"/>
      <c r="AI74" s="93"/>
      <c r="AJ74" s="7"/>
      <c r="AK74" s="186"/>
      <c r="AL74" s="111"/>
      <c r="AM74" s="92"/>
      <c r="AN74" s="92"/>
      <c r="AO74" s="92"/>
      <c r="AP74" s="10"/>
      <c r="AQ74" s="112"/>
      <c r="AR74" s="113"/>
      <c r="AS74" s="113"/>
      <c r="AT74" s="77"/>
      <c r="AU74" s="160"/>
      <c r="AV74" s="160"/>
      <c r="AW74" s="114"/>
      <c r="AX74" s="114"/>
      <c r="AY74" s="12"/>
      <c r="AZ74" s="116"/>
      <c r="BA74" s="95"/>
      <c r="BB74" s="96"/>
      <c r="BC74" s="96"/>
      <c r="BD74" s="81"/>
      <c r="BE74" s="102"/>
      <c r="BF74" s="96"/>
      <c r="BG74" s="81"/>
      <c r="BH74" s="117"/>
      <c r="BI74" s="96"/>
      <c r="BJ74" s="81"/>
      <c r="BK74" s="81"/>
      <c r="BL74" s="96"/>
      <c r="BM74" s="81"/>
      <c r="BN74" s="117"/>
      <c r="BO74" s="117"/>
      <c r="BP74" s="81"/>
      <c r="BQ74" s="81"/>
      <c r="BR74" s="96"/>
      <c r="BS74" s="81"/>
      <c r="BT74" s="118"/>
      <c r="BU74" s="118"/>
      <c r="BV74" s="118"/>
      <c r="BW74" s="119"/>
      <c r="BX74" s="119"/>
    </row>
    <row r="75" spans="2:76" x14ac:dyDescent="0.25">
      <c r="B75" s="86"/>
      <c r="C75" s="198"/>
      <c r="D75" s="117"/>
      <c r="E75" s="138"/>
      <c r="F75" s="12"/>
      <c r="G75" s="12"/>
      <c r="H75" s="12"/>
      <c r="I75" s="12"/>
      <c r="J75" s="139"/>
      <c r="K75" s="90"/>
      <c r="L75" s="91"/>
      <c r="M75" s="89"/>
      <c r="N75" s="26"/>
      <c r="O75" s="14"/>
      <c r="P75" s="18"/>
      <c r="Q75" s="86"/>
      <c r="R75" s="86"/>
      <c r="S75" s="94"/>
      <c r="T75" s="95"/>
      <c r="U75" s="94"/>
      <c r="X75" s="96"/>
      <c r="Y75" s="81"/>
      <c r="Z75" s="12"/>
      <c r="AA75" s="12"/>
      <c r="AB75" s="5"/>
      <c r="AC75" s="5"/>
      <c r="AD75" s="115"/>
      <c r="AE75" s="24"/>
      <c r="AF75" s="82"/>
      <c r="AG75" s="7"/>
      <c r="AH75" s="93"/>
      <c r="AI75" s="93"/>
      <c r="AJ75" s="7"/>
      <c r="AK75" s="186"/>
      <c r="AL75" s="111"/>
      <c r="AM75" s="92"/>
      <c r="AN75" s="92"/>
      <c r="AO75" s="92"/>
      <c r="AP75" s="10"/>
      <c r="AQ75" s="112"/>
      <c r="AR75" s="113"/>
      <c r="AS75" s="113"/>
      <c r="AT75" s="77"/>
      <c r="AU75" s="160"/>
      <c r="AV75" s="160"/>
      <c r="AW75" s="114"/>
      <c r="AX75" s="114"/>
      <c r="AY75" s="12"/>
      <c r="AZ75" s="116"/>
      <c r="BA75" s="95"/>
      <c r="BB75" s="96"/>
      <c r="BC75" s="96"/>
      <c r="BD75" s="81"/>
      <c r="BE75" s="102"/>
      <c r="BF75" s="96"/>
      <c r="BG75" s="81"/>
      <c r="BH75" s="117"/>
      <c r="BI75" s="96"/>
      <c r="BJ75" s="81"/>
      <c r="BK75" s="81"/>
      <c r="BL75" s="96"/>
      <c r="BM75" s="81"/>
      <c r="BN75" s="117"/>
      <c r="BO75" s="117"/>
      <c r="BP75" s="81"/>
      <c r="BQ75" s="81"/>
      <c r="BR75" s="96"/>
      <c r="BS75" s="81"/>
      <c r="BT75" s="118"/>
      <c r="BU75" s="118"/>
      <c r="BV75" s="118"/>
      <c r="BW75" s="119"/>
      <c r="BX75" s="119"/>
    </row>
    <row r="76" spans="2:76" x14ac:dyDescent="0.25">
      <c r="B76" s="86"/>
      <c r="C76" s="198"/>
      <c r="D76" s="117"/>
      <c r="E76" s="138"/>
      <c r="F76" s="12"/>
      <c r="G76" s="12"/>
      <c r="H76" s="12"/>
      <c r="I76" s="12"/>
      <c r="J76" s="139"/>
      <c r="K76" s="90"/>
      <c r="L76" s="91"/>
      <c r="M76" s="89"/>
      <c r="N76" s="26"/>
      <c r="O76" s="14"/>
      <c r="P76" s="18"/>
      <c r="Q76" s="86"/>
      <c r="R76" s="86"/>
      <c r="S76" s="94"/>
      <c r="T76" s="95"/>
      <c r="U76" s="94"/>
      <c r="X76" s="96"/>
      <c r="Y76" s="81"/>
      <c r="Z76" s="12"/>
      <c r="AA76" s="12"/>
      <c r="AB76" s="5"/>
      <c r="AC76" s="5"/>
      <c r="AD76" s="115"/>
      <c r="AE76" s="24"/>
      <c r="AF76" s="82"/>
      <c r="AG76" s="7"/>
      <c r="AH76" s="93"/>
      <c r="AI76" s="93"/>
      <c r="AJ76" s="7"/>
      <c r="AK76" s="186"/>
      <c r="AL76" s="111"/>
      <c r="AM76" s="92"/>
      <c r="AN76" s="92"/>
      <c r="AO76" s="92"/>
      <c r="AP76" s="10"/>
      <c r="AQ76" s="112"/>
      <c r="AR76" s="113"/>
      <c r="AS76" s="113"/>
      <c r="AT76" s="77"/>
      <c r="AU76" s="160"/>
      <c r="AV76" s="160"/>
      <c r="AW76" s="114"/>
      <c r="AX76" s="114"/>
      <c r="AY76" s="12"/>
      <c r="AZ76" s="116"/>
      <c r="BA76" s="95"/>
      <c r="BB76" s="96"/>
      <c r="BC76" s="96"/>
      <c r="BD76" s="81"/>
      <c r="BE76" s="102"/>
      <c r="BF76" s="96"/>
      <c r="BG76" s="81"/>
      <c r="BH76" s="117"/>
      <c r="BI76" s="96"/>
      <c r="BJ76" s="81"/>
      <c r="BK76" s="81"/>
      <c r="BL76" s="96"/>
      <c r="BM76" s="81"/>
      <c r="BN76" s="117"/>
      <c r="BO76" s="117"/>
      <c r="BP76" s="81"/>
      <c r="BQ76" s="81"/>
      <c r="BR76" s="96"/>
      <c r="BS76" s="81"/>
      <c r="BT76" s="118"/>
      <c r="BU76" s="118"/>
      <c r="BV76" s="118"/>
      <c r="BW76" s="119"/>
      <c r="BX76" s="119"/>
    </row>
    <row r="77" spans="2:76" x14ac:dyDescent="0.25">
      <c r="B77" s="86"/>
      <c r="C77" s="198"/>
      <c r="D77" s="117"/>
      <c r="E77" s="138"/>
      <c r="F77" s="12"/>
      <c r="G77" s="12"/>
      <c r="H77" s="12"/>
      <c r="I77" s="12"/>
      <c r="J77" s="139"/>
      <c r="K77" s="90"/>
      <c r="L77" s="91"/>
      <c r="M77" s="89"/>
      <c r="N77" s="26"/>
      <c r="O77" s="14"/>
      <c r="P77" s="18"/>
      <c r="Q77" s="86"/>
      <c r="R77" s="86"/>
      <c r="S77" s="94"/>
      <c r="T77" s="95"/>
      <c r="U77" s="94"/>
      <c r="X77" s="96"/>
      <c r="Y77" s="81"/>
      <c r="Z77" s="12"/>
      <c r="AA77" s="12"/>
      <c r="AB77" s="5"/>
      <c r="AC77" s="5"/>
      <c r="AD77" s="115"/>
      <c r="AE77" s="24"/>
      <c r="AF77" s="82"/>
      <c r="AG77" s="7"/>
      <c r="AH77" s="93"/>
      <c r="AI77" s="93"/>
      <c r="AJ77" s="7"/>
      <c r="AK77" s="186"/>
      <c r="AL77" s="111"/>
      <c r="AM77" s="92"/>
      <c r="AN77" s="92"/>
      <c r="AO77" s="92"/>
      <c r="AP77" s="10"/>
      <c r="AQ77" s="112"/>
      <c r="AR77" s="113"/>
      <c r="AS77" s="113"/>
      <c r="AT77" s="77"/>
      <c r="AU77" s="160"/>
      <c r="AV77" s="160"/>
      <c r="AW77" s="114"/>
      <c r="AX77" s="114"/>
      <c r="AY77" s="12"/>
      <c r="AZ77" s="116"/>
      <c r="BA77" s="95"/>
      <c r="BB77" s="96"/>
      <c r="BC77" s="96"/>
      <c r="BD77" s="81"/>
      <c r="BE77" s="102"/>
      <c r="BF77" s="96"/>
      <c r="BG77" s="81"/>
      <c r="BH77" s="117"/>
      <c r="BI77" s="96"/>
      <c r="BJ77" s="81"/>
      <c r="BK77" s="81"/>
      <c r="BL77" s="96"/>
      <c r="BM77" s="81"/>
      <c r="BN77" s="117"/>
      <c r="BO77" s="117"/>
      <c r="BP77" s="81"/>
      <c r="BQ77" s="81"/>
      <c r="BR77" s="96"/>
      <c r="BS77" s="81"/>
      <c r="BT77" s="118"/>
      <c r="BU77" s="118"/>
      <c r="BV77" s="118"/>
      <c r="BW77" s="119"/>
      <c r="BX77" s="119"/>
    </row>
    <row r="78" spans="2:76" x14ac:dyDescent="0.25">
      <c r="B78" s="86"/>
      <c r="C78" s="198"/>
      <c r="D78" s="117"/>
      <c r="E78" s="138"/>
      <c r="F78" s="12"/>
      <c r="G78" s="12"/>
      <c r="H78" s="12"/>
      <c r="I78" s="12"/>
      <c r="J78" s="139"/>
      <c r="K78" s="90"/>
      <c r="L78" s="91"/>
      <c r="M78" s="89"/>
      <c r="N78" s="26"/>
      <c r="O78" s="14"/>
      <c r="P78" s="18"/>
      <c r="Q78" s="86"/>
      <c r="R78" s="86"/>
      <c r="S78" s="94"/>
      <c r="T78" s="95"/>
      <c r="U78" s="94"/>
      <c r="X78" s="96"/>
      <c r="Y78" s="81"/>
      <c r="Z78" s="12"/>
      <c r="AA78" s="12"/>
      <c r="AB78" s="5"/>
      <c r="AC78" s="5"/>
      <c r="AD78" s="115"/>
      <c r="AE78" s="24"/>
      <c r="AF78" s="82"/>
      <c r="AG78" s="7"/>
      <c r="AH78" s="93"/>
      <c r="AI78" s="93"/>
      <c r="AJ78" s="7"/>
      <c r="AK78" s="186"/>
      <c r="AL78" s="111"/>
      <c r="AM78" s="92"/>
      <c r="AN78" s="92"/>
      <c r="AO78" s="92"/>
      <c r="AP78" s="10"/>
      <c r="AQ78" s="112"/>
      <c r="AR78" s="113"/>
      <c r="AS78" s="113"/>
      <c r="AT78" s="77"/>
      <c r="AU78" s="160"/>
      <c r="AV78" s="160"/>
      <c r="AW78" s="114"/>
      <c r="AX78" s="114"/>
      <c r="AY78" s="12"/>
      <c r="AZ78" s="116"/>
      <c r="BA78" s="95"/>
      <c r="BB78" s="96"/>
      <c r="BC78" s="96"/>
      <c r="BD78" s="81"/>
      <c r="BE78" s="102"/>
      <c r="BF78" s="96"/>
      <c r="BG78" s="81"/>
      <c r="BH78" s="117"/>
      <c r="BI78" s="96"/>
      <c r="BJ78" s="81"/>
      <c r="BK78" s="81"/>
      <c r="BL78" s="96"/>
      <c r="BM78" s="81"/>
      <c r="BN78" s="117"/>
      <c r="BO78" s="117"/>
      <c r="BP78" s="81"/>
      <c r="BQ78" s="81"/>
      <c r="BR78" s="96"/>
      <c r="BS78" s="81"/>
      <c r="BT78" s="118"/>
      <c r="BU78" s="118"/>
      <c r="BV78" s="118"/>
      <c r="BW78" s="119"/>
      <c r="BX78" s="119"/>
    </row>
    <row r="79" spans="2:76" x14ac:dyDescent="0.25">
      <c r="B79" s="86"/>
      <c r="C79" s="198"/>
      <c r="D79" s="117"/>
      <c r="E79" s="138"/>
      <c r="F79" s="12"/>
      <c r="G79" s="12"/>
      <c r="H79" s="12"/>
      <c r="I79" s="12"/>
      <c r="J79" s="139"/>
      <c r="K79" s="90"/>
      <c r="L79" s="91"/>
      <c r="M79" s="89"/>
      <c r="N79" s="26"/>
      <c r="O79" s="14"/>
      <c r="P79" s="18"/>
      <c r="Q79" s="86"/>
      <c r="R79" s="86"/>
      <c r="S79" s="94"/>
      <c r="T79" s="95"/>
      <c r="U79" s="94"/>
      <c r="X79" s="96"/>
      <c r="Y79" s="81"/>
      <c r="Z79" s="12"/>
      <c r="AA79" s="12"/>
      <c r="AB79" s="5"/>
      <c r="AC79" s="5"/>
      <c r="AD79" s="115"/>
      <c r="AE79" s="24"/>
      <c r="AF79" s="82"/>
      <c r="AG79" s="7"/>
      <c r="AH79" s="93"/>
      <c r="AI79" s="93"/>
      <c r="AJ79" s="7"/>
      <c r="AK79" s="186"/>
      <c r="AL79" s="111"/>
      <c r="AM79" s="92"/>
      <c r="AN79" s="92"/>
      <c r="AO79" s="92"/>
      <c r="AP79" s="10"/>
      <c r="AQ79" s="112"/>
      <c r="AR79" s="113"/>
      <c r="AS79" s="113"/>
      <c r="AT79" s="77"/>
      <c r="AU79" s="160"/>
      <c r="AV79" s="160"/>
      <c r="AW79" s="114"/>
      <c r="AX79" s="114"/>
      <c r="AY79" s="12"/>
      <c r="AZ79" s="116"/>
      <c r="BA79" s="95"/>
      <c r="BB79" s="96"/>
      <c r="BC79" s="96"/>
      <c r="BD79" s="81"/>
      <c r="BE79" s="102"/>
      <c r="BF79" s="96"/>
      <c r="BG79" s="81"/>
      <c r="BH79" s="117"/>
      <c r="BI79" s="96"/>
      <c r="BJ79" s="81"/>
      <c r="BK79" s="81"/>
      <c r="BL79" s="96"/>
      <c r="BM79" s="81"/>
      <c r="BN79" s="117"/>
      <c r="BO79" s="117"/>
      <c r="BP79" s="81"/>
      <c r="BQ79" s="81"/>
      <c r="BR79" s="96"/>
      <c r="BS79" s="81"/>
      <c r="BT79" s="118"/>
      <c r="BU79" s="118"/>
      <c r="BV79" s="118"/>
      <c r="BW79" s="119"/>
      <c r="BX79" s="119"/>
    </row>
    <row r="80" spans="2:76" x14ac:dyDescent="0.25">
      <c r="B80" s="86"/>
      <c r="C80" s="198"/>
      <c r="D80" s="117"/>
      <c r="E80" s="138"/>
      <c r="F80" s="12"/>
      <c r="G80" s="12"/>
      <c r="H80" s="12"/>
      <c r="I80" s="12"/>
      <c r="J80" s="139"/>
      <c r="K80" s="90"/>
      <c r="L80" s="91"/>
      <c r="M80" s="89"/>
      <c r="N80" s="26"/>
      <c r="O80" s="14"/>
      <c r="P80" s="18"/>
      <c r="Q80" s="86"/>
      <c r="R80" s="86"/>
      <c r="S80" s="94"/>
      <c r="T80" s="95"/>
      <c r="U80" s="94"/>
      <c r="X80" s="96"/>
      <c r="Y80" s="81"/>
      <c r="Z80" s="12"/>
      <c r="AA80" s="12"/>
      <c r="AB80" s="5"/>
      <c r="AC80" s="5"/>
      <c r="AD80" s="115"/>
      <c r="AE80" s="24"/>
      <c r="AF80" s="82"/>
      <c r="AG80" s="7"/>
      <c r="AH80" s="93"/>
      <c r="AI80" s="93"/>
      <c r="AJ80" s="7"/>
      <c r="AK80" s="186"/>
      <c r="AL80" s="111"/>
      <c r="AM80" s="92"/>
      <c r="AN80" s="92"/>
      <c r="AO80" s="92"/>
      <c r="AP80" s="10"/>
      <c r="AQ80" s="112"/>
      <c r="AR80" s="113"/>
      <c r="AS80" s="113"/>
      <c r="AT80" s="77"/>
      <c r="AU80" s="160"/>
      <c r="AV80" s="160"/>
      <c r="AW80" s="114"/>
      <c r="AX80" s="114"/>
      <c r="AY80" s="12"/>
      <c r="AZ80" s="116"/>
      <c r="BA80" s="95"/>
      <c r="BB80" s="96"/>
      <c r="BC80" s="96"/>
      <c r="BD80" s="81"/>
      <c r="BE80" s="102"/>
      <c r="BF80" s="96"/>
      <c r="BG80" s="81"/>
      <c r="BH80" s="117"/>
      <c r="BI80" s="96"/>
      <c r="BJ80" s="81"/>
      <c r="BK80" s="81"/>
      <c r="BL80" s="96"/>
      <c r="BM80" s="81"/>
      <c r="BN80" s="117"/>
      <c r="BO80" s="117"/>
      <c r="BP80" s="81"/>
      <c r="BQ80" s="81"/>
      <c r="BR80" s="96"/>
      <c r="BS80" s="81"/>
      <c r="BT80" s="118"/>
      <c r="BU80" s="118"/>
      <c r="BV80" s="118"/>
      <c r="BW80" s="119"/>
      <c r="BX80" s="119"/>
    </row>
    <row r="81" spans="2:76" x14ac:dyDescent="0.25">
      <c r="B81" s="86"/>
      <c r="C81" s="198"/>
      <c r="D81" s="117"/>
      <c r="E81" s="138"/>
      <c r="F81" s="12"/>
      <c r="G81" s="12"/>
      <c r="H81" s="12"/>
      <c r="I81" s="12"/>
      <c r="J81" s="139"/>
      <c r="K81" s="90"/>
      <c r="L81" s="91"/>
      <c r="M81" s="89"/>
      <c r="N81" s="26"/>
      <c r="O81" s="14"/>
      <c r="P81" s="18"/>
      <c r="Q81" s="86"/>
      <c r="R81" s="86"/>
      <c r="S81" s="94"/>
      <c r="T81" s="95"/>
      <c r="U81" s="94"/>
      <c r="X81" s="96"/>
      <c r="Y81" s="81"/>
      <c r="Z81" s="12"/>
      <c r="AA81" s="12"/>
      <c r="AB81" s="5"/>
      <c r="AC81" s="5"/>
      <c r="AD81" s="115"/>
      <c r="AE81" s="24"/>
      <c r="AF81" s="82"/>
      <c r="AG81" s="7"/>
      <c r="AH81" s="93"/>
      <c r="AI81" s="93"/>
      <c r="AJ81" s="7"/>
      <c r="AK81" s="186"/>
      <c r="AL81" s="111"/>
      <c r="AM81" s="92"/>
      <c r="AN81" s="92"/>
      <c r="AO81" s="92"/>
      <c r="AP81" s="10"/>
      <c r="AQ81" s="112"/>
      <c r="AR81" s="113"/>
      <c r="AS81" s="113"/>
      <c r="AT81" s="77"/>
      <c r="AU81" s="160"/>
      <c r="AV81" s="160"/>
      <c r="AW81" s="114"/>
      <c r="AX81" s="114"/>
      <c r="AY81" s="12"/>
      <c r="AZ81" s="116"/>
      <c r="BA81" s="95"/>
      <c r="BB81" s="96"/>
      <c r="BC81" s="96"/>
      <c r="BD81" s="81"/>
      <c r="BE81" s="102"/>
      <c r="BF81" s="96"/>
      <c r="BG81" s="81"/>
      <c r="BH81" s="117"/>
      <c r="BI81" s="96"/>
      <c r="BJ81" s="81"/>
      <c r="BK81" s="81"/>
      <c r="BL81" s="96"/>
      <c r="BM81" s="81"/>
      <c r="BN81" s="117"/>
      <c r="BO81" s="117"/>
      <c r="BP81" s="81"/>
      <c r="BQ81" s="81"/>
      <c r="BR81" s="96"/>
      <c r="BS81" s="81"/>
      <c r="BT81" s="118"/>
      <c r="BU81" s="118"/>
      <c r="BV81" s="118"/>
      <c r="BW81" s="119"/>
      <c r="BX81" s="119"/>
    </row>
    <row r="82" spans="2:76" x14ac:dyDescent="0.25">
      <c r="B82" s="86"/>
      <c r="C82" s="198"/>
      <c r="D82" s="117"/>
      <c r="E82" s="138"/>
      <c r="F82" s="12"/>
      <c r="G82" s="12"/>
      <c r="H82" s="12"/>
      <c r="I82" s="12"/>
      <c r="J82" s="139"/>
      <c r="K82" s="90"/>
      <c r="L82" s="91"/>
      <c r="M82" s="89"/>
      <c r="N82" s="26"/>
      <c r="O82" s="14"/>
      <c r="P82" s="18"/>
      <c r="Q82" s="86"/>
      <c r="R82" s="86"/>
      <c r="S82" s="94"/>
      <c r="T82" s="95"/>
      <c r="U82" s="94"/>
      <c r="X82" s="96"/>
      <c r="Y82" s="81"/>
      <c r="Z82" s="12"/>
      <c r="AA82" s="12"/>
      <c r="AB82" s="5"/>
      <c r="AC82" s="5"/>
      <c r="AD82" s="115"/>
      <c r="AE82" s="24"/>
      <c r="AF82" s="82"/>
      <c r="AG82" s="7"/>
      <c r="AH82" s="93"/>
      <c r="AI82" s="93"/>
      <c r="AJ82" s="7"/>
      <c r="AK82" s="186"/>
      <c r="AL82" s="111"/>
      <c r="AM82" s="92"/>
      <c r="AN82" s="92"/>
      <c r="AO82" s="92"/>
      <c r="AP82" s="10"/>
      <c r="AQ82" s="112"/>
      <c r="AR82" s="113"/>
      <c r="AS82" s="113"/>
      <c r="AT82" s="77"/>
      <c r="AU82" s="160"/>
      <c r="AV82" s="160"/>
      <c r="AW82" s="114"/>
      <c r="AX82" s="114"/>
      <c r="AY82" s="12"/>
      <c r="AZ82" s="116"/>
      <c r="BA82" s="95"/>
      <c r="BB82" s="96"/>
      <c r="BC82" s="96"/>
      <c r="BD82" s="81"/>
      <c r="BE82" s="102"/>
      <c r="BF82" s="96"/>
      <c r="BG82" s="81"/>
      <c r="BH82" s="117"/>
      <c r="BI82" s="96"/>
      <c r="BJ82" s="81"/>
      <c r="BK82" s="81"/>
      <c r="BL82" s="96"/>
      <c r="BM82" s="81"/>
      <c r="BN82" s="117"/>
      <c r="BO82" s="117"/>
      <c r="BP82" s="81"/>
      <c r="BQ82" s="81"/>
      <c r="BR82" s="96"/>
      <c r="BS82" s="81"/>
      <c r="BT82" s="118"/>
      <c r="BU82" s="118"/>
      <c r="BV82" s="118"/>
      <c r="BW82" s="119"/>
      <c r="BX82" s="119"/>
    </row>
    <row r="83" spans="2:76" x14ac:dyDescent="0.25">
      <c r="B83" s="86"/>
      <c r="C83" s="198"/>
      <c r="D83" s="117"/>
      <c r="E83" s="138"/>
      <c r="F83" s="12"/>
      <c r="G83" s="12"/>
      <c r="H83" s="12"/>
      <c r="I83" s="12"/>
      <c r="J83" s="139"/>
      <c r="K83" s="90"/>
      <c r="L83" s="91"/>
      <c r="M83" s="89"/>
      <c r="N83" s="26"/>
      <c r="O83" s="14"/>
      <c r="P83" s="18"/>
      <c r="Q83" s="86"/>
      <c r="R83" s="86"/>
      <c r="S83" s="94"/>
      <c r="T83" s="95"/>
      <c r="U83" s="94"/>
      <c r="X83" s="96"/>
      <c r="Y83" s="81"/>
      <c r="Z83" s="12"/>
      <c r="AA83" s="12"/>
      <c r="AB83" s="5"/>
      <c r="AC83" s="5"/>
      <c r="AD83" s="115"/>
      <c r="AE83" s="24"/>
      <c r="AF83" s="82"/>
      <c r="AG83" s="7"/>
      <c r="AH83" s="93"/>
      <c r="AI83" s="93"/>
      <c r="AJ83" s="7"/>
      <c r="AK83" s="186"/>
      <c r="AL83" s="111"/>
      <c r="AM83" s="92"/>
      <c r="AN83" s="92"/>
      <c r="AO83" s="92"/>
      <c r="AP83" s="10"/>
      <c r="AQ83" s="112"/>
      <c r="AR83" s="113"/>
      <c r="AS83" s="113"/>
      <c r="AT83" s="77"/>
      <c r="AU83" s="160"/>
      <c r="AV83" s="160"/>
      <c r="AW83" s="114"/>
      <c r="AX83" s="114"/>
      <c r="AY83" s="12"/>
      <c r="AZ83" s="116"/>
      <c r="BA83" s="95"/>
      <c r="BB83" s="96"/>
      <c r="BC83" s="96"/>
      <c r="BD83" s="81"/>
      <c r="BE83" s="102"/>
      <c r="BF83" s="96"/>
      <c r="BG83" s="81"/>
      <c r="BH83" s="117"/>
      <c r="BI83" s="96"/>
      <c r="BJ83" s="81"/>
      <c r="BK83" s="81"/>
      <c r="BL83" s="96"/>
      <c r="BM83" s="81"/>
      <c r="BN83" s="117"/>
      <c r="BO83" s="117"/>
      <c r="BP83" s="81"/>
      <c r="BQ83" s="81"/>
      <c r="BR83" s="96"/>
      <c r="BS83" s="81"/>
      <c r="BT83" s="118"/>
      <c r="BU83" s="118"/>
      <c r="BV83" s="118"/>
      <c r="BW83" s="119"/>
      <c r="BX83" s="119"/>
    </row>
    <row r="84" spans="2:76" x14ac:dyDescent="0.25">
      <c r="B84" s="86"/>
      <c r="C84" s="198"/>
      <c r="D84" s="117"/>
      <c r="E84" s="138"/>
      <c r="F84" s="12"/>
      <c r="G84" s="12"/>
      <c r="H84" s="12"/>
      <c r="I84" s="12"/>
      <c r="J84" s="139"/>
      <c r="K84" s="90"/>
      <c r="L84" s="91"/>
      <c r="M84" s="89"/>
      <c r="N84" s="26"/>
      <c r="O84" s="14"/>
      <c r="P84" s="18"/>
      <c r="Q84" s="86"/>
      <c r="R84" s="86"/>
      <c r="S84" s="94"/>
      <c r="T84" s="95"/>
      <c r="U84" s="94"/>
      <c r="X84" s="96"/>
      <c r="Y84" s="81"/>
      <c r="Z84" s="12"/>
      <c r="AA84" s="12"/>
      <c r="AB84" s="5"/>
      <c r="AC84" s="5"/>
      <c r="AD84" s="115"/>
      <c r="AE84" s="24"/>
      <c r="AF84" s="82"/>
      <c r="AG84" s="7"/>
      <c r="AH84" s="93"/>
      <c r="AI84" s="93"/>
      <c r="AJ84" s="7"/>
      <c r="AK84" s="186"/>
      <c r="AL84" s="111"/>
      <c r="AM84" s="92"/>
      <c r="AN84" s="92"/>
      <c r="AO84" s="92"/>
      <c r="AP84" s="10"/>
      <c r="AQ84" s="112"/>
      <c r="AR84" s="113"/>
      <c r="AS84" s="113"/>
      <c r="AT84" s="77"/>
      <c r="AU84" s="160"/>
      <c r="AV84" s="160"/>
      <c r="AW84" s="114"/>
      <c r="AX84" s="114"/>
      <c r="AY84" s="12"/>
      <c r="AZ84" s="116"/>
      <c r="BA84" s="95"/>
      <c r="BB84" s="96"/>
      <c r="BC84" s="96"/>
      <c r="BD84" s="81"/>
      <c r="BE84" s="102"/>
      <c r="BF84" s="96"/>
      <c r="BG84" s="81"/>
      <c r="BH84" s="117"/>
      <c r="BI84" s="96"/>
      <c r="BJ84" s="81"/>
      <c r="BK84" s="81"/>
      <c r="BL84" s="96"/>
      <c r="BM84" s="81"/>
      <c r="BN84" s="117"/>
      <c r="BO84" s="117"/>
      <c r="BP84" s="81"/>
      <c r="BQ84" s="81"/>
      <c r="BR84" s="96"/>
      <c r="BS84" s="81"/>
      <c r="BT84" s="118"/>
      <c r="BU84" s="118"/>
      <c r="BV84" s="118"/>
      <c r="BW84" s="119"/>
      <c r="BX84" s="119"/>
    </row>
    <row r="85" spans="2:76" x14ac:dyDescent="0.25">
      <c r="B85" s="86"/>
      <c r="C85" s="198"/>
      <c r="D85" s="117"/>
      <c r="E85" s="138"/>
      <c r="F85" s="12"/>
      <c r="G85" s="12"/>
      <c r="H85" s="12"/>
      <c r="I85" s="12"/>
      <c r="J85" s="139"/>
      <c r="K85" s="90"/>
      <c r="L85" s="91"/>
      <c r="M85" s="89"/>
      <c r="N85" s="26"/>
      <c r="O85" s="14"/>
      <c r="P85" s="18"/>
      <c r="Q85" s="86"/>
      <c r="R85" s="86"/>
      <c r="S85" s="94"/>
      <c r="T85" s="95"/>
      <c r="U85" s="94"/>
      <c r="X85" s="96"/>
      <c r="Y85" s="81"/>
      <c r="Z85" s="12"/>
      <c r="AA85" s="12"/>
      <c r="AB85" s="5"/>
      <c r="AC85" s="5"/>
      <c r="AD85" s="115"/>
      <c r="AE85" s="24"/>
      <c r="AF85" s="82"/>
      <c r="AG85" s="7"/>
      <c r="AH85" s="93"/>
      <c r="AI85" s="93"/>
      <c r="AJ85" s="7"/>
      <c r="AK85" s="186"/>
      <c r="AL85" s="111"/>
      <c r="AM85" s="92"/>
      <c r="AN85" s="92"/>
      <c r="AO85" s="92"/>
      <c r="AP85" s="10"/>
      <c r="AQ85" s="112"/>
      <c r="AR85" s="113"/>
      <c r="AS85" s="113"/>
      <c r="AT85" s="77"/>
      <c r="AU85" s="160"/>
      <c r="AV85" s="160"/>
      <c r="AW85" s="114"/>
      <c r="AX85" s="114"/>
      <c r="AY85" s="12"/>
      <c r="AZ85" s="116"/>
      <c r="BA85" s="95"/>
      <c r="BB85" s="96"/>
      <c r="BC85" s="96"/>
      <c r="BD85" s="81"/>
      <c r="BE85" s="102"/>
      <c r="BF85" s="96"/>
      <c r="BG85" s="81"/>
      <c r="BH85" s="117"/>
      <c r="BI85" s="96"/>
      <c r="BJ85" s="81"/>
      <c r="BK85" s="81"/>
      <c r="BL85" s="96"/>
      <c r="BM85" s="81"/>
      <c r="BN85" s="117"/>
      <c r="BO85" s="117"/>
      <c r="BP85" s="81"/>
      <c r="BQ85" s="81"/>
      <c r="BR85" s="96"/>
      <c r="BS85" s="81"/>
      <c r="BT85" s="118"/>
      <c r="BU85" s="118"/>
      <c r="BV85" s="118"/>
      <c r="BW85" s="119"/>
      <c r="BX85" s="119"/>
    </row>
    <row r="86" spans="2:76" x14ac:dyDescent="0.25">
      <c r="B86" s="86"/>
      <c r="C86" s="198"/>
      <c r="D86" s="117"/>
      <c r="E86" s="138"/>
      <c r="F86" s="12"/>
      <c r="G86" s="12"/>
      <c r="H86" s="12"/>
      <c r="I86" s="12"/>
      <c r="J86" s="139"/>
      <c r="K86" s="90"/>
      <c r="L86" s="91"/>
      <c r="M86" s="89"/>
      <c r="N86" s="26"/>
      <c r="O86" s="14"/>
      <c r="P86" s="18"/>
      <c r="Q86" s="86"/>
      <c r="R86" s="86"/>
      <c r="S86" s="94"/>
      <c r="T86" s="95"/>
      <c r="U86" s="94"/>
      <c r="X86" s="96"/>
      <c r="Y86" s="81"/>
      <c r="Z86" s="12"/>
      <c r="AA86" s="12"/>
      <c r="AB86" s="5"/>
      <c r="AC86" s="5"/>
      <c r="AD86" s="115"/>
      <c r="AE86" s="24"/>
      <c r="AF86" s="82"/>
      <c r="AG86" s="7"/>
      <c r="AH86" s="93"/>
      <c r="AI86" s="93"/>
      <c r="AJ86" s="7"/>
      <c r="AK86" s="186"/>
      <c r="AL86" s="111"/>
      <c r="AM86" s="92"/>
      <c r="AN86" s="92"/>
      <c r="AO86" s="92"/>
      <c r="AP86" s="10"/>
      <c r="AQ86" s="112"/>
      <c r="AR86" s="113"/>
      <c r="AS86" s="113"/>
      <c r="AT86" s="77"/>
      <c r="AU86" s="160"/>
      <c r="AV86" s="160"/>
      <c r="AW86" s="114"/>
      <c r="AX86" s="114"/>
      <c r="AY86" s="12"/>
      <c r="AZ86" s="116"/>
      <c r="BA86" s="95"/>
      <c r="BB86" s="96"/>
      <c r="BC86" s="96"/>
      <c r="BD86" s="81"/>
      <c r="BE86" s="102"/>
      <c r="BF86" s="96"/>
      <c r="BG86" s="81"/>
      <c r="BH86" s="117"/>
      <c r="BI86" s="96"/>
      <c r="BJ86" s="81"/>
      <c r="BK86" s="81"/>
      <c r="BL86" s="96"/>
      <c r="BM86" s="81"/>
      <c r="BN86" s="117"/>
      <c r="BO86" s="117"/>
      <c r="BP86" s="81"/>
      <c r="BQ86" s="81"/>
      <c r="BR86" s="96"/>
      <c r="BS86" s="81"/>
      <c r="BT86" s="118"/>
      <c r="BU86" s="118"/>
      <c r="BV86" s="118"/>
      <c r="BW86" s="119"/>
      <c r="BX86" s="119"/>
    </row>
    <row r="87" spans="2:76" x14ac:dyDescent="0.25">
      <c r="B87" s="86"/>
      <c r="C87" s="198"/>
      <c r="D87" s="117"/>
      <c r="E87" s="138"/>
      <c r="F87" s="12"/>
      <c r="G87" s="12"/>
      <c r="H87" s="12"/>
      <c r="I87" s="12"/>
      <c r="J87" s="139"/>
      <c r="K87" s="90"/>
      <c r="L87" s="91"/>
      <c r="M87" s="89"/>
      <c r="N87" s="26"/>
      <c r="O87" s="14"/>
      <c r="P87" s="18"/>
      <c r="Q87" s="86"/>
      <c r="R87" s="86"/>
      <c r="S87" s="94"/>
      <c r="T87" s="95"/>
      <c r="U87" s="94"/>
      <c r="X87" s="96"/>
      <c r="Y87" s="81"/>
      <c r="Z87" s="12"/>
      <c r="AA87" s="12"/>
      <c r="AB87" s="5"/>
      <c r="AC87" s="5"/>
      <c r="AD87" s="115"/>
      <c r="AE87" s="24"/>
      <c r="AF87" s="82"/>
      <c r="AG87" s="7"/>
      <c r="AH87" s="93"/>
      <c r="AI87" s="93"/>
      <c r="AJ87" s="7"/>
      <c r="AK87" s="186"/>
      <c r="AL87" s="111"/>
      <c r="AM87" s="92"/>
      <c r="AN87" s="92"/>
      <c r="AO87" s="92"/>
      <c r="AP87" s="10"/>
      <c r="AQ87" s="112"/>
      <c r="AR87" s="113"/>
      <c r="AS87" s="113"/>
      <c r="AT87" s="77"/>
      <c r="AU87" s="160"/>
      <c r="AV87" s="160"/>
      <c r="AW87" s="114"/>
      <c r="AX87" s="114"/>
      <c r="AY87" s="12"/>
      <c r="AZ87" s="116"/>
      <c r="BA87" s="95"/>
      <c r="BB87" s="96"/>
      <c r="BC87" s="96"/>
      <c r="BD87" s="81"/>
      <c r="BE87" s="102"/>
      <c r="BF87" s="96"/>
      <c r="BG87" s="81"/>
      <c r="BH87" s="117"/>
      <c r="BI87" s="96"/>
      <c r="BJ87" s="81"/>
      <c r="BK87" s="81"/>
      <c r="BL87" s="96"/>
      <c r="BM87" s="81"/>
      <c r="BN87" s="117"/>
      <c r="BO87" s="117"/>
      <c r="BP87" s="81"/>
      <c r="BQ87" s="81"/>
      <c r="BR87" s="96"/>
      <c r="BS87" s="81"/>
      <c r="BT87" s="118"/>
      <c r="BU87" s="118"/>
      <c r="BV87" s="118"/>
      <c r="BW87" s="119"/>
      <c r="BX87" s="119"/>
    </row>
    <row r="88" spans="2:76" x14ac:dyDescent="0.25">
      <c r="B88" s="86"/>
      <c r="C88" s="198"/>
      <c r="D88" s="117"/>
      <c r="E88" s="138"/>
      <c r="F88" s="12"/>
      <c r="G88" s="12"/>
      <c r="H88" s="12"/>
      <c r="I88" s="12"/>
      <c r="J88" s="139"/>
      <c r="K88" s="90"/>
      <c r="L88" s="91"/>
      <c r="M88" s="89"/>
      <c r="N88" s="26"/>
      <c r="O88" s="14"/>
      <c r="P88" s="18"/>
      <c r="Q88" s="86"/>
      <c r="R88" s="86"/>
      <c r="S88" s="94"/>
      <c r="T88" s="95"/>
      <c r="U88" s="94"/>
      <c r="X88" s="96"/>
      <c r="Y88" s="81"/>
      <c r="Z88" s="12"/>
      <c r="AA88" s="12"/>
      <c r="AB88" s="5"/>
      <c r="AC88" s="5"/>
      <c r="AD88" s="115"/>
      <c r="AE88" s="24"/>
      <c r="AF88" s="82"/>
      <c r="AG88" s="7"/>
      <c r="AH88" s="93"/>
      <c r="AI88" s="93"/>
      <c r="AJ88" s="7"/>
      <c r="AK88" s="186"/>
      <c r="AL88" s="111"/>
      <c r="AM88" s="92"/>
      <c r="AN88" s="92"/>
      <c r="AO88" s="92"/>
      <c r="AP88" s="10"/>
      <c r="AQ88" s="112"/>
      <c r="AR88" s="113"/>
      <c r="AS88" s="113"/>
      <c r="AT88" s="77"/>
      <c r="AU88" s="160"/>
      <c r="AV88" s="160"/>
      <c r="AW88" s="114"/>
      <c r="AX88" s="114"/>
      <c r="AY88" s="12"/>
      <c r="AZ88" s="116"/>
      <c r="BA88" s="95"/>
      <c r="BB88" s="96"/>
      <c r="BC88" s="96"/>
      <c r="BD88" s="81"/>
      <c r="BE88" s="102"/>
      <c r="BF88" s="96"/>
      <c r="BG88" s="81"/>
      <c r="BH88" s="117"/>
      <c r="BI88" s="96"/>
      <c r="BJ88" s="81"/>
      <c r="BK88" s="81"/>
      <c r="BL88" s="96"/>
      <c r="BM88" s="81"/>
      <c r="BN88" s="117"/>
      <c r="BO88" s="117"/>
      <c r="BP88" s="81"/>
      <c r="BQ88" s="81"/>
      <c r="BR88" s="96"/>
      <c r="BS88" s="81"/>
      <c r="BT88" s="118"/>
      <c r="BU88" s="118"/>
      <c r="BV88" s="118"/>
      <c r="BW88" s="119"/>
      <c r="BX88" s="119"/>
    </row>
    <row r="89" spans="2:76" x14ac:dyDescent="0.25">
      <c r="B89" s="86"/>
      <c r="C89" s="198"/>
      <c r="D89" s="117"/>
      <c r="E89" s="138"/>
      <c r="F89" s="12"/>
      <c r="G89" s="12"/>
      <c r="H89" s="12"/>
      <c r="I89" s="12"/>
      <c r="J89" s="139"/>
      <c r="K89" s="90"/>
      <c r="L89" s="91"/>
      <c r="M89" s="89"/>
      <c r="N89" s="26"/>
      <c r="O89" s="14"/>
      <c r="P89" s="18"/>
      <c r="Q89" s="86"/>
      <c r="R89" s="86"/>
      <c r="S89" s="94"/>
      <c r="T89" s="95"/>
      <c r="U89" s="94"/>
      <c r="X89" s="96"/>
      <c r="Y89" s="81"/>
      <c r="Z89" s="12"/>
      <c r="AA89" s="12"/>
      <c r="AB89" s="5"/>
      <c r="AC89" s="5"/>
      <c r="AD89" s="115"/>
      <c r="AE89" s="24"/>
      <c r="AF89" s="82"/>
      <c r="AG89" s="7"/>
      <c r="AH89" s="93"/>
      <c r="AI89" s="93"/>
      <c r="AJ89" s="7"/>
      <c r="AK89" s="186"/>
      <c r="AL89" s="111"/>
      <c r="AM89" s="92"/>
      <c r="AN89" s="92"/>
      <c r="AO89" s="92"/>
      <c r="AP89" s="10"/>
      <c r="AQ89" s="112"/>
      <c r="AR89" s="113"/>
      <c r="AS89" s="113"/>
      <c r="AT89" s="77"/>
      <c r="AU89" s="160"/>
      <c r="AV89" s="160"/>
      <c r="AW89" s="114"/>
      <c r="AX89" s="114"/>
      <c r="AY89" s="12"/>
      <c r="AZ89" s="116"/>
      <c r="BA89" s="95"/>
      <c r="BB89" s="96"/>
      <c r="BC89" s="96"/>
      <c r="BD89" s="81"/>
      <c r="BE89" s="102"/>
      <c r="BF89" s="96"/>
      <c r="BG89" s="81"/>
      <c r="BH89" s="117"/>
      <c r="BI89" s="96"/>
      <c r="BJ89" s="81"/>
      <c r="BK89" s="81"/>
      <c r="BL89" s="96"/>
      <c r="BM89" s="81"/>
      <c r="BN89" s="117"/>
      <c r="BO89" s="117"/>
      <c r="BP89" s="81"/>
      <c r="BQ89" s="81"/>
      <c r="BR89" s="96"/>
      <c r="BS89" s="81"/>
      <c r="BT89" s="118"/>
      <c r="BU89" s="118"/>
      <c r="BV89" s="118"/>
      <c r="BW89" s="119"/>
      <c r="BX89" s="119"/>
    </row>
    <row r="90" spans="2:76" x14ac:dyDescent="0.25">
      <c r="B90" s="86"/>
      <c r="C90" s="198"/>
      <c r="D90" s="117"/>
      <c r="E90" s="138"/>
      <c r="F90" s="12"/>
      <c r="G90" s="12"/>
      <c r="H90" s="12"/>
      <c r="I90" s="12"/>
      <c r="J90" s="139"/>
      <c r="K90" s="90"/>
      <c r="L90" s="91"/>
      <c r="M90" s="89"/>
      <c r="N90" s="26"/>
      <c r="O90" s="14"/>
      <c r="P90" s="18"/>
      <c r="Q90" s="86"/>
      <c r="R90" s="86"/>
      <c r="S90" s="94"/>
      <c r="T90" s="95"/>
      <c r="U90" s="94"/>
      <c r="X90" s="96"/>
      <c r="Y90" s="81"/>
      <c r="Z90" s="12"/>
      <c r="AA90" s="12"/>
      <c r="AB90" s="5"/>
      <c r="AC90" s="5"/>
      <c r="AD90" s="115"/>
      <c r="AE90" s="24"/>
      <c r="AF90" s="82"/>
      <c r="AG90" s="7"/>
      <c r="AH90" s="93"/>
      <c r="AI90" s="93"/>
      <c r="AJ90" s="7"/>
      <c r="AK90" s="186"/>
      <c r="AL90" s="111"/>
      <c r="AM90" s="92"/>
      <c r="AN90" s="92"/>
      <c r="AO90" s="92"/>
      <c r="AP90" s="10"/>
      <c r="AQ90" s="112"/>
      <c r="AR90" s="113"/>
      <c r="AS90" s="113"/>
      <c r="AT90" s="77"/>
      <c r="AU90" s="160"/>
      <c r="AV90" s="160"/>
      <c r="AW90" s="114"/>
      <c r="AX90" s="114"/>
      <c r="AY90" s="12"/>
      <c r="AZ90" s="116"/>
      <c r="BA90" s="95"/>
      <c r="BB90" s="96"/>
      <c r="BC90" s="96"/>
      <c r="BD90" s="81"/>
      <c r="BE90" s="102"/>
      <c r="BF90" s="96"/>
      <c r="BG90" s="81"/>
      <c r="BH90" s="117"/>
      <c r="BI90" s="96"/>
      <c r="BJ90" s="81"/>
      <c r="BK90" s="81"/>
      <c r="BL90" s="96"/>
      <c r="BM90" s="81"/>
      <c r="BN90" s="117"/>
      <c r="BO90" s="117"/>
      <c r="BP90" s="81"/>
      <c r="BQ90" s="81"/>
      <c r="BR90" s="96"/>
      <c r="BS90" s="81"/>
      <c r="BT90" s="118"/>
      <c r="BU90" s="118"/>
      <c r="BV90" s="118"/>
      <c r="BW90" s="119"/>
      <c r="BX90" s="119"/>
    </row>
    <row r="91" spans="2:76" x14ac:dyDescent="0.25">
      <c r="B91" s="86"/>
      <c r="C91" s="198"/>
      <c r="D91" s="117"/>
      <c r="E91" s="138"/>
      <c r="F91" s="12"/>
      <c r="G91" s="12"/>
      <c r="H91" s="12"/>
      <c r="I91" s="12"/>
      <c r="J91" s="139"/>
      <c r="K91" s="90"/>
      <c r="L91" s="91"/>
      <c r="M91" s="89"/>
      <c r="N91" s="26"/>
      <c r="O91" s="14"/>
      <c r="P91" s="18"/>
      <c r="Q91" s="86"/>
      <c r="R91" s="86"/>
      <c r="S91" s="94"/>
      <c r="T91" s="95"/>
      <c r="U91" s="94"/>
      <c r="X91" s="96"/>
      <c r="Y91" s="81"/>
      <c r="Z91" s="12"/>
      <c r="AA91" s="12"/>
      <c r="AB91" s="5"/>
      <c r="AC91" s="5"/>
      <c r="AD91" s="115"/>
      <c r="AE91" s="24"/>
      <c r="AF91" s="82"/>
      <c r="AG91" s="7"/>
      <c r="AH91" s="93"/>
      <c r="AI91" s="93"/>
      <c r="AJ91" s="7"/>
      <c r="AK91" s="186"/>
      <c r="AL91" s="111"/>
      <c r="AM91" s="92"/>
      <c r="AN91" s="92"/>
      <c r="AO91" s="92"/>
      <c r="AP91" s="10"/>
      <c r="AQ91" s="112"/>
      <c r="AR91" s="113"/>
      <c r="AS91" s="113"/>
      <c r="AT91" s="77"/>
      <c r="AU91" s="160"/>
      <c r="AV91" s="160"/>
      <c r="AW91" s="114"/>
      <c r="AX91" s="114"/>
      <c r="AY91" s="12"/>
      <c r="AZ91" s="116"/>
      <c r="BA91" s="95"/>
      <c r="BB91" s="96"/>
      <c r="BC91" s="96"/>
      <c r="BD91" s="81"/>
      <c r="BE91" s="102"/>
      <c r="BF91" s="96"/>
      <c r="BG91" s="81"/>
      <c r="BH91" s="117"/>
      <c r="BI91" s="96"/>
      <c r="BJ91" s="81"/>
      <c r="BK91" s="81"/>
      <c r="BL91" s="96"/>
      <c r="BM91" s="81"/>
      <c r="BN91" s="117"/>
      <c r="BO91" s="117"/>
      <c r="BP91" s="81"/>
      <c r="BQ91" s="81"/>
      <c r="BR91" s="96"/>
      <c r="BS91" s="81"/>
      <c r="BT91" s="118"/>
      <c r="BU91" s="118"/>
      <c r="BV91" s="118"/>
      <c r="BW91" s="119"/>
      <c r="BX91" s="119"/>
    </row>
    <row r="92" spans="2:76" x14ac:dyDescent="0.25">
      <c r="B92" s="86"/>
      <c r="C92" s="198"/>
      <c r="D92" s="117"/>
      <c r="E92" s="138"/>
      <c r="F92" s="12"/>
      <c r="G92" s="12"/>
      <c r="H92" s="12"/>
      <c r="I92" s="12"/>
      <c r="J92" s="139"/>
      <c r="K92" s="90"/>
      <c r="L92" s="91"/>
      <c r="M92" s="89"/>
      <c r="N92" s="26"/>
      <c r="O92" s="14"/>
      <c r="P92" s="18"/>
      <c r="Q92" s="86"/>
      <c r="R92" s="86"/>
      <c r="S92" s="94"/>
      <c r="T92" s="95"/>
      <c r="U92" s="94"/>
      <c r="X92" s="96"/>
      <c r="Y92" s="81"/>
      <c r="Z92" s="12"/>
      <c r="AA92" s="12"/>
      <c r="AB92" s="5"/>
      <c r="AC92" s="5"/>
      <c r="AD92" s="115"/>
      <c r="AE92" s="24"/>
      <c r="AF92" s="82"/>
      <c r="AG92" s="7"/>
      <c r="AH92" s="93"/>
      <c r="AI92" s="93"/>
      <c r="AJ92" s="7"/>
      <c r="AK92" s="186"/>
      <c r="AL92" s="111"/>
      <c r="AM92" s="92"/>
      <c r="AN92" s="92"/>
      <c r="AO92" s="92"/>
      <c r="AP92" s="10"/>
      <c r="AQ92" s="112"/>
      <c r="AR92" s="113"/>
      <c r="AS92" s="113"/>
      <c r="AT92" s="77"/>
      <c r="AU92" s="160"/>
      <c r="AV92" s="160"/>
      <c r="AW92" s="114"/>
      <c r="AX92" s="114"/>
      <c r="AY92" s="12"/>
      <c r="AZ92" s="116"/>
      <c r="BA92" s="95"/>
      <c r="BB92" s="96"/>
      <c r="BC92" s="96"/>
      <c r="BD92" s="81"/>
      <c r="BE92" s="102"/>
      <c r="BF92" s="96"/>
      <c r="BG92" s="81"/>
      <c r="BH92" s="117"/>
      <c r="BI92" s="96"/>
      <c r="BJ92" s="81"/>
      <c r="BK92" s="81"/>
      <c r="BL92" s="96"/>
      <c r="BM92" s="81"/>
      <c r="BN92" s="117"/>
      <c r="BO92" s="117"/>
      <c r="BP92" s="81"/>
      <c r="BQ92" s="81"/>
      <c r="BR92" s="96"/>
      <c r="BS92" s="81"/>
      <c r="BT92" s="118"/>
      <c r="BU92" s="118"/>
      <c r="BV92" s="118"/>
      <c r="BW92" s="119"/>
      <c r="BX92" s="119"/>
    </row>
    <row r="93" spans="2:76" x14ac:dyDescent="0.25">
      <c r="B93" s="86"/>
      <c r="C93" s="198"/>
      <c r="D93" s="117"/>
      <c r="E93" s="138"/>
      <c r="F93" s="12"/>
      <c r="G93" s="12"/>
      <c r="H93" s="12"/>
      <c r="I93" s="12"/>
      <c r="J93" s="139"/>
      <c r="K93" s="90"/>
      <c r="L93" s="91"/>
      <c r="M93" s="89"/>
      <c r="N93" s="26"/>
      <c r="O93" s="14"/>
      <c r="P93" s="18"/>
      <c r="Q93" s="86"/>
      <c r="R93" s="86"/>
      <c r="S93" s="94"/>
      <c r="T93" s="95"/>
      <c r="U93" s="94"/>
      <c r="X93" s="96"/>
      <c r="Y93" s="81"/>
      <c r="Z93" s="12"/>
      <c r="AA93" s="12"/>
      <c r="AB93" s="5"/>
      <c r="AC93" s="5"/>
      <c r="AD93" s="115"/>
      <c r="AE93" s="24"/>
      <c r="AF93" s="82"/>
      <c r="AG93" s="7"/>
      <c r="AH93" s="93"/>
      <c r="AI93" s="93"/>
      <c r="AJ93" s="7"/>
      <c r="AK93" s="186"/>
      <c r="AL93" s="111"/>
      <c r="AM93" s="92"/>
      <c r="AN93" s="92"/>
      <c r="AO93" s="92"/>
      <c r="AP93" s="10"/>
      <c r="AQ93" s="112"/>
      <c r="AR93" s="113"/>
      <c r="AS93" s="113"/>
      <c r="AT93" s="77"/>
      <c r="AU93" s="160"/>
      <c r="AV93" s="160"/>
      <c r="AW93" s="114"/>
      <c r="AX93" s="114"/>
      <c r="AY93" s="12"/>
      <c r="AZ93" s="116"/>
      <c r="BA93" s="95"/>
      <c r="BB93" s="96"/>
      <c r="BC93" s="96"/>
      <c r="BD93" s="81"/>
      <c r="BE93" s="102"/>
      <c r="BF93" s="96"/>
      <c r="BG93" s="81"/>
      <c r="BH93" s="117"/>
      <c r="BI93" s="96"/>
      <c r="BJ93" s="81"/>
      <c r="BK93" s="81"/>
      <c r="BL93" s="96"/>
      <c r="BM93" s="81"/>
      <c r="BN93" s="117"/>
      <c r="BO93" s="117"/>
      <c r="BP93" s="81"/>
      <c r="BQ93" s="81"/>
      <c r="BR93" s="96"/>
      <c r="BS93" s="81"/>
      <c r="BT93" s="118"/>
      <c r="BU93" s="118"/>
      <c r="BV93" s="118"/>
      <c r="BW93" s="119"/>
      <c r="BX93" s="119"/>
    </row>
    <row r="94" spans="2:76" x14ac:dyDescent="0.25">
      <c r="B94" s="86"/>
      <c r="C94" s="198"/>
      <c r="D94" s="117"/>
      <c r="E94" s="138"/>
      <c r="F94" s="12"/>
      <c r="G94" s="12"/>
      <c r="H94" s="12"/>
      <c r="I94" s="12"/>
      <c r="J94" s="139"/>
      <c r="K94" s="90"/>
      <c r="L94" s="91"/>
      <c r="M94" s="89"/>
      <c r="N94" s="26"/>
      <c r="O94" s="14"/>
      <c r="P94" s="18"/>
      <c r="Q94" s="86"/>
      <c r="R94" s="86"/>
      <c r="S94" s="94"/>
      <c r="T94" s="95"/>
      <c r="U94" s="94"/>
      <c r="X94" s="96"/>
      <c r="Y94" s="81"/>
      <c r="Z94" s="12"/>
      <c r="AA94" s="12"/>
      <c r="AB94" s="5"/>
      <c r="AC94" s="5"/>
      <c r="AD94" s="115"/>
      <c r="AE94" s="24"/>
      <c r="AF94" s="82"/>
      <c r="AG94" s="7"/>
      <c r="AH94" s="93"/>
      <c r="AI94" s="93"/>
      <c r="AJ94" s="7"/>
      <c r="AK94" s="186"/>
      <c r="AL94" s="111"/>
      <c r="AM94" s="92"/>
      <c r="AN94" s="92"/>
      <c r="AO94" s="92"/>
      <c r="AP94" s="10"/>
      <c r="AQ94" s="112"/>
      <c r="AR94" s="113"/>
      <c r="AS94" s="113"/>
      <c r="AT94" s="77"/>
      <c r="AU94" s="160"/>
      <c r="AV94" s="160"/>
      <c r="AW94" s="114"/>
      <c r="AX94" s="114"/>
      <c r="AY94" s="12"/>
      <c r="AZ94" s="116"/>
      <c r="BA94" s="95"/>
      <c r="BB94" s="96"/>
      <c r="BC94" s="96"/>
      <c r="BD94" s="81"/>
      <c r="BE94" s="102"/>
      <c r="BF94" s="96"/>
      <c r="BG94" s="81"/>
      <c r="BH94" s="117"/>
      <c r="BI94" s="96"/>
      <c r="BJ94" s="81"/>
      <c r="BK94" s="81"/>
      <c r="BL94" s="96"/>
      <c r="BM94" s="81"/>
      <c r="BN94" s="117"/>
      <c r="BO94" s="117"/>
      <c r="BP94" s="81"/>
      <c r="BQ94" s="81"/>
      <c r="BR94" s="96"/>
      <c r="BS94" s="81"/>
      <c r="BT94" s="118"/>
      <c r="BU94" s="118"/>
      <c r="BV94" s="118"/>
      <c r="BW94" s="119"/>
      <c r="BX94" s="119"/>
    </row>
    <row r="95" spans="2:76" x14ac:dyDescent="0.25">
      <c r="B95" s="86"/>
      <c r="C95" s="198"/>
      <c r="D95" s="117"/>
      <c r="E95" s="138"/>
      <c r="F95" s="12"/>
      <c r="G95" s="12"/>
      <c r="H95" s="12"/>
      <c r="I95" s="12"/>
      <c r="J95" s="139"/>
      <c r="K95" s="90"/>
      <c r="L95" s="91"/>
      <c r="M95" s="89"/>
      <c r="N95" s="26"/>
      <c r="O95" s="14"/>
      <c r="P95" s="18"/>
      <c r="Q95" s="86"/>
      <c r="R95" s="86"/>
      <c r="S95" s="94"/>
      <c r="T95" s="95"/>
      <c r="U95" s="94"/>
      <c r="X95" s="96"/>
      <c r="Y95" s="81"/>
      <c r="Z95" s="12"/>
      <c r="AA95" s="12"/>
      <c r="AB95" s="5"/>
      <c r="AC95" s="5"/>
      <c r="AD95" s="115"/>
      <c r="AE95" s="24"/>
      <c r="AF95" s="82"/>
      <c r="AG95" s="7"/>
      <c r="AH95" s="93"/>
      <c r="AI95" s="93"/>
      <c r="AJ95" s="7"/>
      <c r="AK95" s="186"/>
      <c r="AL95" s="111"/>
      <c r="AM95" s="92"/>
      <c r="AN95" s="92"/>
      <c r="AO95" s="92"/>
      <c r="AP95" s="10"/>
      <c r="AQ95" s="112"/>
      <c r="AR95" s="113"/>
      <c r="AS95" s="113"/>
      <c r="AT95" s="77"/>
      <c r="AU95" s="160"/>
      <c r="AV95" s="160"/>
      <c r="AW95" s="114"/>
      <c r="AX95" s="114"/>
      <c r="AY95" s="12"/>
      <c r="AZ95" s="116"/>
      <c r="BA95" s="95"/>
      <c r="BB95" s="96"/>
      <c r="BC95" s="96"/>
      <c r="BD95" s="81"/>
      <c r="BE95" s="102"/>
      <c r="BF95" s="96"/>
      <c r="BG95" s="81"/>
      <c r="BH95" s="117"/>
      <c r="BI95" s="96"/>
      <c r="BJ95" s="81"/>
      <c r="BK95" s="81"/>
      <c r="BL95" s="96"/>
      <c r="BM95" s="81"/>
      <c r="BN95" s="117"/>
      <c r="BO95" s="117"/>
      <c r="BP95" s="81"/>
      <c r="BQ95" s="81"/>
      <c r="BR95" s="96"/>
      <c r="BS95" s="81"/>
      <c r="BT95" s="118"/>
      <c r="BU95" s="118"/>
      <c r="BV95" s="118"/>
      <c r="BW95" s="119"/>
      <c r="BX95" s="119"/>
    </row>
    <row r="96" spans="2:76" x14ac:dyDescent="0.25">
      <c r="B96" s="86"/>
      <c r="C96" s="198"/>
      <c r="D96" s="117"/>
      <c r="E96" s="138"/>
      <c r="F96" s="12"/>
      <c r="G96" s="12"/>
      <c r="H96" s="12"/>
      <c r="I96" s="12"/>
      <c r="J96" s="139"/>
      <c r="K96" s="90"/>
      <c r="L96" s="91"/>
      <c r="M96" s="89"/>
      <c r="N96" s="26"/>
      <c r="O96" s="14"/>
      <c r="P96" s="18"/>
      <c r="Q96" s="86"/>
      <c r="R96" s="86"/>
      <c r="S96" s="94"/>
      <c r="T96" s="95"/>
      <c r="U96" s="94"/>
      <c r="X96" s="96"/>
      <c r="Y96" s="81"/>
      <c r="Z96" s="12"/>
      <c r="AA96" s="12"/>
      <c r="AB96" s="5"/>
      <c r="AC96" s="5"/>
      <c r="AD96" s="115"/>
      <c r="AE96" s="24"/>
      <c r="AF96" s="82"/>
      <c r="AG96" s="7"/>
      <c r="AH96" s="93"/>
      <c r="AI96" s="93"/>
      <c r="AJ96" s="7"/>
      <c r="AK96" s="186"/>
      <c r="AL96" s="111"/>
      <c r="AM96" s="92"/>
      <c r="AN96" s="92"/>
      <c r="AO96" s="92"/>
      <c r="AP96" s="10"/>
      <c r="AQ96" s="112"/>
      <c r="AR96" s="113"/>
      <c r="AS96" s="113"/>
      <c r="AT96" s="77"/>
      <c r="AU96" s="160"/>
      <c r="AV96" s="160"/>
      <c r="AW96" s="114"/>
      <c r="AX96" s="114"/>
      <c r="AY96" s="12"/>
      <c r="AZ96" s="116"/>
      <c r="BA96" s="95"/>
      <c r="BB96" s="96"/>
      <c r="BC96" s="96"/>
      <c r="BD96" s="81"/>
      <c r="BE96" s="102"/>
      <c r="BF96" s="96"/>
      <c r="BG96" s="81"/>
      <c r="BH96" s="117"/>
      <c r="BI96" s="96"/>
      <c r="BJ96" s="81"/>
      <c r="BK96" s="81"/>
      <c r="BL96" s="96"/>
      <c r="BM96" s="81"/>
      <c r="BN96" s="117"/>
      <c r="BO96" s="117"/>
      <c r="BP96" s="81"/>
      <c r="BQ96" s="81"/>
      <c r="BR96" s="96"/>
      <c r="BS96" s="81"/>
      <c r="BT96" s="118"/>
      <c r="BU96" s="118"/>
      <c r="BV96" s="118"/>
      <c r="BW96" s="119"/>
      <c r="BX96" s="119"/>
    </row>
    <row r="97" spans="2:76" x14ac:dyDescent="0.25">
      <c r="B97" s="86"/>
      <c r="C97" s="198"/>
      <c r="D97" s="117"/>
      <c r="E97" s="138"/>
      <c r="F97" s="12"/>
      <c r="G97" s="12"/>
      <c r="H97" s="12"/>
      <c r="I97" s="12"/>
      <c r="J97" s="139"/>
      <c r="K97" s="90"/>
      <c r="L97" s="91"/>
      <c r="M97" s="89"/>
      <c r="N97" s="26"/>
      <c r="O97" s="14"/>
      <c r="P97" s="18"/>
      <c r="Q97" s="86"/>
      <c r="R97" s="86"/>
      <c r="S97" s="94"/>
      <c r="T97" s="95"/>
      <c r="U97" s="94"/>
      <c r="X97" s="96"/>
      <c r="Y97" s="81"/>
      <c r="Z97" s="12"/>
      <c r="AA97" s="12"/>
      <c r="AB97" s="5"/>
      <c r="AC97" s="5"/>
      <c r="AD97" s="115"/>
      <c r="AE97" s="24"/>
      <c r="AF97" s="82"/>
      <c r="AG97" s="7"/>
      <c r="AH97" s="93"/>
      <c r="AI97" s="93"/>
      <c r="AJ97" s="7"/>
      <c r="AK97" s="186"/>
      <c r="AL97" s="111"/>
      <c r="AM97" s="92"/>
      <c r="AN97" s="92"/>
      <c r="AO97" s="92"/>
      <c r="AP97" s="10"/>
      <c r="AQ97" s="112"/>
      <c r="AR97" s="113"/>
      <c r="AS97" s="113"/>
      <c r="AT97" s="77"/>
      <c r="AU97" s="160"/>
      <c r="AV97" s="160"/>
      <c r="AW97" s="114"/>
      <c r="AX97" s="114"/>
      <c r="AY97" s="12"/>
      <c r="AZ97" s="116"/>
      <c r="BA97" s="95"/>
      <c r="BB97" s="96"/>
      <c r="BC97" s="96"/>
      <c r="BD97" s="81"/>
      <c r="BE97" s="102"/>
      <c r="BF97" s="96"/>
      <c r="BG97" s="81"/>
      <c r="BH97" s="117"/>
      <c r="BI97" s="96"/>
      <c r="BJ97" s="81"/>
      <c r="BK97" s="81"/>
      <c r="BL97" s="96"/>
      <c r="BM97" s="81"/>
      <c r="BN97" s="117"/>
      <c r="BO97" s="117"/>
      <c r="BP97" s="81"/>
      <c r="BQ97" s="81"/>
      <c r="BR97" s="96"/>
      <c r="BS97" s="81"/>
      <c r="BT97" s="118"/>
      <c r="BU97" s="118"/>
      <c r="BV97" s="118"/>
      <c r="BW97" s="119"/>
      <c r="BX97" s="119"/>
    </row>
    <row r="98" spans="2:76" x14ac:dyDescent="0.25">
      <c r="B98" s="86"/>
      <c r="C98" s="198"/>
      <c r="D98" s="117"/>
      <c r="E98" s="138"/>
      <c r="F98" s="12"/>
      <c r="G98" s="12"/>
      <c r="H98" s="12"/>
      <c r="I98" s="12"/>
      <c r="J98" s="139"/>
      <c r="K98" s="90"/>
      <c r="L98" s="91"/>
      <c r="M98" s="89"/>
      <c r="N98" s="26"/>
      <c r="O98" s="14"/>
      <c r="P98" s="18"/>
      <c r="Q98" s="86"/>
      <c r="R98" s="86"/>
      <c r="S98" s="94"/>
      <c r="T98" s="95"/>
      <c r="U98" s="94"/>
      <c r="X98" s="96"/>
      <c r="Y98" s="81"/>
      <c r="Z98" s="12"/>
      <c r="AA98" s="12"/>
      <c r="AB98" s="5"/>
      <c r="AC98" s="5"/>
      <c r="AD98" s="115"/>
      <c r="AE98" s="24"/>
      <c r="AF98" s="82"/>
      <c r="AG98" s="7"/>
      <c r="AH98" s="93"/>
      <c r="AI98" s="93"/>
      <c r="AJ98" s="7"/>
      <c r="AK98" s="186"/>
      <c r="AL98" s="111"/>
      <c r="AM98" s="92"/>
      <c r="AN98" s="92"/>
      <c r="AO98" s="92"/>
      <c r="AP98" s="10"/>
      <c r="AQ98" s="112"/>
      <c r="AR98" s="113"/>
      <c r="AS98" s="113"/>
      <c r="AT98" s="77"/>
      <c r="AU98" s="160"/>
      <c r="AV98" s="160"/>
      <c r="AW98" s="114"/>
      <c r="AX98" s="114"/>
      <c r="AY98" s="12"/>
      <c r="AZ98" s="116"/>
      <c r="BA98" s="95"/>
      <c r="BB98" s="96"/>
      <c r="BC98" s="96"/>
      <c r="BD98" s="81"/>
      <c r="BE98" s="102"/>
      <c r="BF98" s="96"/>
      <c r="BG98" s="81"/>
      <c r="BH98" s="117"/>
      <c r="BI98" s="96"/>
      <c r="BJ98" s="81"/>
      <c r="BK98" s="81"/>
      <c r="BL98" s="96"/>
      <c r="BM98" s="81"/>
      <c r="BN98" s="117"/>
      <c r="BO98" s="117"/>
      <c r="BP98" s="81"/>
      <c r="BQ98" s="81"/>
      <c r="BR98" s="96"/>
      <c r="BS98" s="81"/>
      <c r="BT98" s="118"/>
      <c r="BU98" s="118"/>
      <c r="BV98" s="118"/>
      <c r="BW98" s="119"/>
      <c r="BX98" s="119"/>
    </row>
    <row r="99" spans="2:76" x14ac:dyDescent="0.25">
      <c r="B99" s="86"/>
      <c r="C99" s="198"/>
      <c r="D99" s="117"/>
      <c r="E99" s="138"/>
      <c r="F99" s="12"/>
      <c r="G99" s="12"/>
      <c r="H99" s="12"/>
      <c r="I99" s="12"/>
      <c r="J99" s="139"/>
      <c r="K99" s="90"/>
      <c r="L99" s="91"/>
      <c r="M99" s="89"/>
      <c r="N99" s="26"/>
      <c r="O99" s="14"/>
      <c r="P99" s="18"/>
      <c r="Q99" s="86"/>
      <c r="R99" s="86"/>
      <c r="S99" s="94"/>
      <c r="T99" s="95"/>
      <c r="U99" s="94"/>
      <c r="X99" s="96"/>
      <c r="Y99" s="81"/>
      <c r="Z99" s="12"/>
      <c r="AA99" s="12"/>
      <c r="AB99" s="5"/>
      <c r="AC99" s="5"/>
      <c r="AD99" s="115"/>
      <c r="AE99" s="24"/>
      <c r="AF99" s="82"/>
      <c r="AG99" s="7"/>
      <c r="AH99" s="93"/>
      <c r="AI99" s="93"/>
      <c r="AJ99" s="7"/>
      <c r="AK99" s="186"/>
      <c r="AL99" s="111"/>
      <c r="AM99" s="92"/>
      <c r="AN99" s="92"/>
      <c r="AO99" s="92"/>
      <c r="AP99" s="10"/>
      <c r="AQ99" s="112"/>
      <c r="AR99" s="113"/>
      <c r="AS99" s="113"/>
      <c r="AT99" s="77"/>
      <c r="AU99" s="160"/>
      <c r="AV99" s="160"/>
      <c r="AW99" s="114"/>
      <c r="AX99" s="114"/>
      <c r="AY99" s="12"/>
      <c r="AZ99" s="116"/>
      <c r="BA99" s="95"/>
      <c r="BB99" s="96"/>
      <c r="BC99" s="96"/>
      <c r="BD99" s="81"/>
      <c r="BE99" s="102"/>
      <c r="BF99" s="96"/>
      <c r="BG99" s="81"/>
      <c r="BH99" s="117"/>
      <c r="BI99" s="96"/>
      <c r="BJ99" s="81"/>
      <c r="BK99" s="81"/>
      <c r="BL99" s="96"/>
      <c r="BM99" s="81"/>
      <c r="BN99" s="117"/>
      <c r="BO99" s="117"/>
      <c r="BP99" s="81"/>
      <c r="BQ99" s="81"/>
      <c r="BR99" s="96"/>
      <c r="BS99" s="81"/>
      <c r="BT99" s="118"/>
      <c r="BU99" s="118"/>
      <c r="BV99" s="118"/>
      <c r="BW99" s="119"/>
      <c r="BX99" s="119"/>
    </row>
    <row r="100" spans="2:76" x14ac:dyDescent="0.25">
      <c r="B100" s="86"/>
      <c r="C100" s="198"/>
      <c r="D100" s="117"/>
      <c r="E100" s="138"/>
      <c r="F100" s="12"/>
      <c r="G100" s="12"/>
      <c r="H100" s="12"/>
      <c r="I100" s="12"/>
      <c r="J100" s="139"/>
      <c r="K100" s="90"/>
      <c r="L100" s="91"/>
      <c r="M100" s="89"/>
      <c r="N100" s="26"/>
      <c r="O100" s="14"/>
      <c r="P100" s="18"/>
      <c r="Q100" s="86"/>
      <c r="R100" s="86"/>
      <c r="S100" s="94"/>
      <c r="T100" s="95"/>
      <c r="U100" s="94"/>
      <c r="X100" s="96"/>
      <c r="Y100" s="81"/>
      <c r="Z100" s="12"/>
      <c r="AA100" s="12"/>
      <c r="AB100" s="5"/>
      <c r="AC100" s="5"/>
      <c r="AD100" s="115"/>
      <c r="AE100" s="24"/>
      <c r="AF100" s="82"/>
      <c r="AG100" s="7"/>
      <c r="AH100" s="93"/>
      <c r="AI100" s="93"/>
      <c r="AJ100" s="7"/>
      <c r="AK100" s="186"/>
      <c r="AL100" s="111"/>
      <c r="AM100" s="92"/>
      <c r="AN100" s="92"/>
      <c r="AO100" s="92"/>
      <c r="AP100" s="10"/>
      <c r="AQ100" s="112"/>
      <c r="AR100" s="113"/>
      <c r="AS100" s="113"/>
      <c r="AT100" s="77"/>
      <c r="AU100" s="160"/>
      <c r="AV100" s="160"/>
      <c r="AW100" s="114"/>
      <c r="AX100" s="114"/>
      <c r="AY100" s="12"/>
      <c r="AZ100" s="116"/>
      <c r="BA100" s="95"/>
      <c r="BB100" s="96"/>
      <c r="BC100" s="96"/>
      <c r="BD100" s="81"/>
      <c r="BE100" s="102"/>
      <c r="BF100" s="96"/>
      <c r="BG100" s="81"/>
      <c r="BH100" s="117"/>
      <c r="BI100" s="96"/>
      <c r="BJ100" s="81"/>
      <c r="BK100" s="81"/>
      <c r="BL100" s="96"/>
      <c r="BM100" s="81"/>
      <c r="BN100" s="117"/>
      <c r="BO100" s="117"/>
      <c r="BP100" s="81"/>
      <c r="BQ100" s="81"/>
      <c r="BR100" s="96"/>
      <c r="BS100" s="81"/>
      <c r="BT100" s="118"/>
      <c r="BU100" s="118"/>
      <c r="BV100" s="118"/>
      <c r="BW100" s="119"/>
      <c r="BX100" s="119"/>
    </row>
    <row r="101" spans="2:76" x14ac:dyDescent="0.25">
      <c r="B101" s="86"/>
      <c r="C101" s="198"/>
      <c r="D101" s="117"/>
      <c r="E101" s="138"/>
      <c r="F101" s="12"/>
      <c r="G101" s="12"/>
      <c r="H101" s="12"/>
      <c r="I101" s="12"/>
      <c r="J101" s="139"/>
      <c r="K101" s="90"/>
      <c r="L101" s="91"/>
      <c r="M101" s="89"/>
      <c r="N101" s="26"/>
      <c r="O101" s="14"/>
      <c r="P101" s="18"/>
      <c r="Q101" s="86"/>
      <c r="R101" s="86"/>
      <c r="S101" s="94"/>
      <c r="T101" s="95"/>
      <c r="U101" s="94"/>
      <c r="X101" s="96"/>
      <c r="Y101" s="81"/>
      <c r="Z101" s="12"/>
      <c r="AA101" s="12"/>
      <c r="AB101" s="5"/>
      <c r="AC101" s="5"/>
      <c r="AD101" s="115"/>
      <c r="AE101" s="24"/>
      <c r="AF101" s="82"/>
      <c r="AG101" s="7"/>
      <c r="AH101" s="93"/>
      <c r="AI101" s="93"/>
      <c r="AJ101" s="7"/>
      <c r="AK101" s="186"/>
      <c r="AL101" s="111"/>
      <c r="AM101" s="92"/>
      <c r="AN101" s="92"/>
      <c r="AO101" s="92"/>
      <c r="AP101" s="10"/>
      <c r="AQ101" s="112"/>
      <c r="AR101" s="113"/>
      <c r="AS101" s="113"/>
      <c r="AT101" s="77"/>
      <c r="AU101" s="160"/>
      <c r="AV101" s="160"/>
      <c r="AW101" s="114"/>
      <c r="AX101" s="114"/>
      <c r="AY101" s="12"/>
      <c r="AZ101" s="116"/>
      <c r="BA101" s="95"/>
      <c r="BB101" s="96"/>
      <c r="BC101" s="96"/>
      <c r="BD101" s="81"/>
      <c r="BE101" s="102"/>
      <c r="BF101" s="96"/>
      <c r="BG101" s="81"/>
      <c r="BH101" s="117"/>
      <c r="BI101" s="96"/>
      <c r="BJ101" s="81"/>
      <c r="BK101" s="81"/>
      <c r="BL101" s="96"/>
      <c r="BM101" s="81"/>
      <c r="BN101" s="117"/>
      <c r="BO101" s="117"/>
      <c r="BP101" s="81"/>
      <c r="BQ101" s="81"/>
      <c r="BR101" s="96"/>
      <c r="BS101" s="81"/>
      <c r="BT101" s="118"/>
      <c r="BU101" s="118"/>
      <c r="BV101" s="118"/>
      <c r="BW101" s="119"/>
      <c r="BX101" s="119"/>
    </row>
    <row r="102" spans="2:76" x14ac:dyDescent="0.25">
      <c r="B102" s="86"/>
      <c r="C102" s="198"/>
      <c r="D102" s="117"/>
      <c r="E102" s="138"/>
      <c r="F102" s="12"/>
      <c r="G102" s="12"/>
      <c r="H102" s="12"/>
      <c r="I102" s="12"/>
      <c r="J102" s="139"/>
      <c r="K102" s="90"/>
      <c r="L102" s="91"/>
      <c r="M102" s="89"/>
      <c r="N102" s="26"/>
      <c r="O102" s="14"/>
      <c r="P102" s="18"/>
      <c r="Q102" s="86"/>
      <c r="R102" s="86"/>
      <c r="S102" s="94"/>
      <c r="T102" s="95"/>
      <c r="U102" s="94"/>
      <c r="X102" s="96"/>
      <c r="Y102" s="81"/>
      <c r="Z102" s="12"/>
      <c r="AA102" s="12"/>
      <c r="AB102" s="5"/>
      <c r="AC102" s="5"/>
      <c r="AD102" s="115"/>
      <c r="AE102" s="24"/>
      <c r="AF102" s="82"/>
      <c r="AG102" s="7"/>
      <c r="AH102" s="93"/>
      <c r="AI102" s="93"/>
      <c r="AJ102" s="7"/>
      <c r="AK102" s="186"/>
      <c r="AL102" s="111"/>
      <c r="AM102" s="92"/>
      <c r="AN102" s="92"/>
      <c r="AO102" s="92"/>
      <c r="AP102" s="10"/>
      <c r="AQ102" s="112"/>
      <c r="AR102" s="113"/>
      <c r="AS102" s="113"/>
      <c r="AT102" s="77"/>
      <c r="AU102" s="160"/>
      <c r="AV102" s="160"/>
      <c r="AW102" s="114"/>
      <c r="AX102" s="114"/>
      <c r="AY102" s="12"/>
      <c r="AZ102" s="116"/>
      <c r="BA102" s="95"/>
      <c r="BB102" s="96"/>
      <c r="BC102" s="96"/>
      <c r="BD102" s="81"/>
      <c r="BE102" s="102"/>
      <c r="BF102" s="96"/>
      <c r="BG102" s="81"/>
      <c r="BH102" s="117"/>
      <c r="BI102" s="96"/>
      <c r="BJ102" s="81"/>
      <c r="BK102" s="81"/>
      <c r="BL102" s="96"/>
      <c r="BM102" s="81"/>
      <c r="BN102" s="117"/>
      <c r="BO102" s="117"/>
      <c r="BP102" s="81"/>
      <c r="BQ102" s="81"/>
      <c r="BR102" s="96"/>
      <c r="BS102" s="81"/>
      <c r="BT102" s="118"/>
      <c r="BU102" s="118"/>
      <c r="BV102" s="118"/>
      <c r="BW102" s="119"/>
      <c r="BX102" s="119"/>
    </row>
    <row r="103" spans="2:76" x14ac:dyDescent="0.25">
      <c r="B103" s="86"/>
      <c r="C103" s="198"/>
      <c r="D103" s="117"/>
      <c r="E103" s="138"/>
      <c r="F103" s="12"/>
      <c r="G103" s="12"/>
      <c r="H103" s="12"/>
      <c r="I103" s="12"/>
      <c r="J103" s="139"/>
      <c r="K103" s="90"/>
      <c r="L103" s="91"/>
      <c r="M103" s="89"/>
      <c r="N103" s="26"/>
      <c r="O103" s="14"/>
      <c r="P103" s="18"/>
      <c r="Q103" s="86"/>
      <c r="R103" s="86"/>
      <c r="S103" s="94"/>
      <c r="T103" s="95"/>
      <c r="U103" s="94"/>
      <c r="X103" s="96"/>
      <c r="Y103" s="81"/>
      <c r="Z103" s="12"/>
      <c r="AA103" s="12"/>
      <c r="AB103" s="5"/>
      <c r="AC103" s="5"/>
      <c r="AD103" s="115"/>
      <c r="AE103" s="24"/>
      <c r="AF103" s="82"/>
      <c r="AG103" s="7"/>
      <c r="AH103" s="93"/>
      <c r="AI103" s="93"/>
      <c r="AJ103" s="7"/>
      <c r="AK103" s="186"/>
      <c r="AL103" s="111"/>
      <c r="AM103" s="92"/>
      <c r="AN103" s="92"/>
      <c r="AO103" s="92"/>
      <c r="AP103" s="10"/>
      <c r="AQ103" s="112"/>
      <c r="AR103" s="113"/>
      <c r="AS103" s="113"/>
      <c r="AT103" s="77"/>
      <c r="AU103" s="160"/>
      <c r="AV103" s="160"/>
      <c r="AW103" s="114"/>
      <c r="AX103" s="114"/>
      <c r="AY103" s="12"/>
      <c r="AZ103" s="116"/>
      <c r="BA103" s="95"/>
      <c r="BB103" s="96"/>
      <c r="BC103" s="96"/>
      <c r="BD103" s="81"/>
      <c r="BE103" s="102"/>
      <c r="BF103" s="96"/>
      <c r="BG103" s="81"/>
      <c r="BH103" s="117"/>
      <c r="BI103" s="96"/>
      <c r="BJ103" s="81"/>
      <c r="BK103" s="81"/>
      <c r="BL103" s="96"/>
      <c r="BM103" s="81"/>
      <c r="BN103" s="117"/>
      <c r="BO103" s="117"/>
      <c r="BP103" s="81"/>
      <c r="BQ103" s="81"/>
      <c r="BR103" s="96"/>
      <c r="BS103" s="81"/>
      <c r="BT103" s="118"/>
      <c r="BU103" s="118"/>
      <c r="BV103" s="118"/>
      <c r="BW103" s="119"/>
      <c r="BX103" s="119"/>
    </row>
    <row r="104" spans="2:76" x14ac:dyDescent="0.25">
      <c r="B104" s="86"/>
      <c r="C104" s="198"/>
      <c r="D104" s="117"/>
      <c r="E104" s="138"/>
      <c r="F104" s="12"/>
      <c r="G104" s="12"/>
      <c r="H104" s="12"/>
      <c r="I104" s="12"/>
      <c r="J104" s="139"/>
      <c r="K104" s="90"/>
      <c r="L104" s="91"/>
      <c r="M104" s="89"/>
      <c r="N104" s="26"/>
      <c r="O104" s="14"/>
      <c r="P104" s="18"/>
      <c r="Q104" s="86"/>
      <c r="R104" s="86"/>
      <c r="S104" s="94"/>
      <c r="T104" s="95"/>
      <c r="U104" s="94"/>
      <c r="X104" s="96"/>
      <c r="Y104" s="81"/>
      <c r="Z104" s="12"/>
      <c r="AA104" s="12"/>
      <c r="AB104" s="5"/>
      <c r="AC104" s="5"/>
      <c r="AD104" s="115"/>
      <c r="AE104" s="24"/>
      <c r="AF104" s="82"/>
      <c r="AG104" s="7"/>
      <c r="AH104" s="93"/>
      <c r="AI104" s="93"/>
      <c r="AJ104" s="7"/>
      <c r="AK104" s="186"/>
      <c r="AL104" s="111"/>
      <c r="AM104" s="92"/>
      <c r="AN104" s="92"/>
      <c r="AO104" s="92"/>
      <c r="AP104" s="10"/>
      <c r="AQ104" s="112"/>
      <c r="AR104" s="113"/>
      <c r="AS104" s="113"/>
      <c r="AT104" s="77"/>
      <c r="AU104" s="160"/>
      <c r="AV104" s="160"/>
      <c r="AW104" s="114"/>
      <c r="AX104" s="114"/>
      <c r="AY104" s="12"/>
      <c r="AZ104" s="116"/>
      <c r="BA104" s="95"/>
      <c r="BB104" s="96"/>
      <c r="BC104" s="96"/>
      <c r="BD104" s="81"/>
      <c r="BE104" s="102"/>
      <c r="BF104" s="96"/>
      <c r="BG104" s="81"/>
      <c r="BH104" s="117"/>
      <c r="BI104" s="96"/>
      <c r="BJ104" s="81"/>
      <c r="BK104" s="81"/>
      <c r="BL104" s="96"/>
      <c r="BM104" s="81"/>
      <c r="BN104" s="117"/>
      <c r="BO104" s="117"/>
      <c r="BP104" s="81"/>
      <c r="BQ104" s="81"/>
      <c r="BR104" s="96"/>
      <c r="BS104" s="81"/>
      <c r="BT104" s="118"/>
      <c r="BU104" s="118"/>
      <c r="BV104" s="118"/>
      <c r="BW104" s="119"/>
      <c r="BX104" s="119"/>
    </row>
    <row r="105" spans="2:76" x14ac:dyDescent="0.25">
      <c r="B105" s="86"/>
      <c r="C105" s="198"/>
      <c r="D105" s="117"/>
      <c r="E105" s="138"/>
      <c r="F105" s="12"/>
      <c r="G105" s="12"/>
      <c r="H105" s="12"/>
      <c r="I105" s="12"/>
      <c r="J105" s="139"/>
      <c r="K105" s="90"/>
      <c r="L105" s="91"/>
      <c r="M105" s="89"/>
      <c r="N105" s="26"/>
      <c r="O105" s="14"/>
      <c r="P105" s="18"/>
      <c r="Q105" s="86"/>
      <c r="R105" s="86"/>
      <c r="S105" s="94"/>
      <c r="T105" s="95"/>
      <c r="U105" s="94"/>
      <c r="X105" s="96"/>
      <c r="Y105" s="81"/>
      <c r="Z105" s="12"/>
      <c r="AA105" s="12"/>
      <c r="AB105" s="5"/>
      <c r="AC105" s="5"/>
      <c r="AD105" s="115"/>
      <c r="AE105" s="24"/>
      <c r="AF105" s="82"/>
      <c r="AG105" s="7"/>
      <c r="AH105" s="93"/>
      <c r="AI105" s="93"/>
      <c r="AJ105" s="7"/>
      <c r="AK105" s="186"/>
      <c r="AL105" s="111"/>
      <c r="AM105" s="92"/>
      <c r="AN105" s="92"/>
      <c r="AO105" s="92"/>
      <c r="AP105" s="10"/>
      <c r="AQ105" s="112"/>
      <c r="AR105" s="113"/>
      <c r="AS105" s="113"/>
      <c r="AT105" s="77"/>
      <c r="AU105" s="160"/>
      <c r="AV105" s="160"/>
      <c r="AW105" s="114"/>
      <c r="AX105" s="114"/>
      <c r="AY105" s="12"/>
      <c r="AZ105" s="116"/>
      <c r="BA105" s="95"/>
      <c r="BB105" s="96"/>
      <c r="BC105" s="96"/>
      <c r="BD105" s="81"/>
      <c r="BE105" s="102"/>
      <c r="BF105" s="96"/>
      <c r="BG105" s="81"/>
      <c r="BH105" s="117"/>
      <c r="BI105" s="96"/>
      <c r="BJ105" s="81"/>
      <c r="BK105" s="81"/>
      <c r="BL105" s="96"/>
      <c r="BM105" s="81"/>
      <c r="BN105" s="117"/>
      <c r="BO105" s="117"/>
      <c r="BP105" s="81"/>
      <c r="BQ105" s="81"/>
      <c r="BR105" s="96"/>
      <c r="BS105" s="81"/>
      <c r="BT105" s="118"/>
      <c r="BU105" s="118"/>
      <c r="BV105" s="118"/>
      <c r="BW105" s="119"/>
      <c r="BX105" s="119"/>
    </row>
    <row r="106" spans="2:76" x14ac:dyDescent="0.25">
      <c r="B106" s="86"/>
      <c r="C106" s="198"/>
      <c r="D106" s="117"/>
      <c r="E106" s="138"/>
      <c r="F106" s="12"/>
      <c r="G106" s="12"/>
      <c r="H106" s="12"/>
      <c r="I106" s="12"/>
      <c r="J106" s="139"/>
      <c r="K106" s="90"/>
      <c r="L106" s="91"/>
      <c r="M106" s="89"/>
      <c r="N106" s="26"/>
      <c r="O106" s="14"/>
      <c r="P106" s="18"/>
      <c r="Q106" s="86"/>
      <c r="R106" s="86"/>
      <c r="S106" s="94"/>
      <c r="T106" s="95"/>
      <c r="U106" s="94"/>
      <c r="X106" s="96"/>
      <c r="Y106" s="81"/>
      <c r="Z106" s="12"/>
      <c r="AA106" s="12"/>
      <c r="AB106" s="5"/>
      <c r="AC106" s="5"/>
      <c r="AD106" s="115"/>
      <c r="AE106" s="24"/>
      <c r="AF106" s="82"/>
      <c r="AG106" s="7"/>
      <c r="AH106" s="93"/>
      <c r="AI106" s="93"/>
      <c r="AJ106" s="7"/>
      <c r="AK106" s="186"/>
      <c r="AL106" s="111"/>
      <c r="AM106" s="92"/>
      <c r="AN106" s="92"/>
      <c r="AO106" s="92"/>
      <c r="AP106" s="10"/>
      <c r="AQ106" s="112"/>
      <c r="AR106" s="113"/>
      <c r="AS106" s="113"/>
      <c r="AT106" s="77"/>
      <c r="AU106" s="160"/>
      <c r="AV106" s="160"/>
      <c r="AW106" s="114"/>
      <c r="AX106" s="114"/>
      <c r="AY106" s="12"/>
      <c r="AZ106" s="116"/>
      <c r="BA106" s="95"/>
      <c r="BB106" s="96"/>
      <c r="BC106" s="96"/>
      <c r="BD106" s="81"/>
      <c r="BE106" s="102"/>
      <c r="BF106" s="96"/>
      <c r="BG106" s="81"/>
      <c r="BH106" s="117"/>
      <c r="BI106" s="96"/>
      <c r="BJ106" s="81"/>
      <c r="BK106" s="81"/>
      <c r="BL106" s="96"/>
      <c r="BM106" s="81"/>
      <c r="BN106" s="117"/>
      <c r="BO106" s="117"/>
      <c r="BP106" s="81"/>
      <c r="BQ106" s="81"/>
      <c r="BR106" s="96"/>
      <c r="BS106" s="81"/>
      <c r="BT106" s="118"/>
      <c r="BU106" s="118"/>
      <c r="BV106" s="118"/>
      <c r="BW106" s="119"/>
      <c r="BX106" s="119"/>
    </row>
    <row r="107" spans="2:76" x14ac:dyDescent="0.25">
      <c r="B107" s="86"/>
      <c r="C107" s="198"/>
      <c r="D107" s="117"/>
      <c r="E107" s="138"/>
      <c r="F107" s="12"/>
      <c r="G107" s="12"/>
      <c r="H107" s="12"/>
      <c r="I107" s="12"/>
      <c r="J107" s="139"/>
      <c r="K107" s="90"/>
      <c r="L107" s="91"/>
      <c r="M107" s="89"/>
      <c r="N107" s="26"/>
      <c r="O107" s="14"/>
      <c r="P107" s="18"/>
      <c r="Q107" s="86"/>
      <c r="R107" s="86"/>
      <c r="S107" s="94"/>
      <c r="T107" s="95"/>
      <c r="U107" s="94"/>
      <c r="X107" s="96"/>
      <c r="Y107" s="81"/>
      <c r="Z107" s="12"/>
      <c r="AA107" s="12"/>
      <c r="AB107" s="5"/>
      <c r="AC107" s="5"/>
      <c r="AD107" s="115"/>
      <c r="AE107" s="24"/>
      <c r="AF107" s="82"/>
      <c r="AG107" s="7"/>
      <c r="AH107" s="93"/>
      <c r="AI107" s="93"/>
      <c r="AJ107" s="7"/>
      <c r="AK107" s="186"/>
      <c r="AL107" s="111"/>
      <c r="AM107" s="92"/>
      <c r="AN107" s="92"/>
      <c r="AO107" s="92"/>
      <c r="AP107" s="10"/>
      <c r="AQ107" s="112"/>
      <c r="AR107" s="113"/>
      <c r="AS107" s="113"/>
      <c r="AT107" s="77"/>
      <c r="AU107" s="160"/>
      <c r="AV107" s="160"/>
      <c r="AW107" s="114"/>
      <c r="AX107" s="114"/>
      <c r="AY107" s="12"/>
      <c r="AZ107" s="116"/>
      <c r="BA107" s="95"/>
      <c r="BB107" s="96"/>
      <c r="BC107" s="96"/>
      <c r="BD107" s="81"/>
      <c r="BE107" s="102"/>
      <c r="BF107" s="96"/>
      <c r="BG107" s="81"/>
      <c r="BH107" s="117"/>
      <c r="BI107" s="96"/>
      <c r="BJ107" s="81"/>
      <c r="BK107" s="81"/>
      <c r="BL107" s="96"/>
      <c r="BM107" s="81"/>
      <c r="BN107" s="117"/>
      <c r="BO107" s="117"/>
      <c r="BP107" s="81"/>
      <c r="BQ107" s="81"/>
      <c r="BR107" s="96"/>
      <c r="BS107" s="81"/>
      <c r="BT107" s="118"/>
      <c r="BU107" s="118"/>
      <c r="BV107" s="118"/>
      <c r="BW107" s="119"/>
      <c r="BX107" s="119"/>
    </row>
    <row r="108" spans="2:76" x14ac:dyDescent="0.25">
      <c r="B108" s="86"/>
      <c r="C108" s="198"/>
      <c r="D108" s="117"/>
      <c r="E108" s="138"/>
      <c r="F108" s="12"/>
      <c r="G108" s="12"/>
      <c r="H108" s="12"/>
      <c r="I108" s="12"/>
      <c r="J108" s="139"/>
      <c r="K108" s="90"/>
      <c r="L108" s="91"/>
      <c r="M108" s="89"/>
      <c r="N108" s="26"/>
      <c r="O108" s="14"/>
      <c r="P108" s="18"/>
      <c r="Q108" s="86"/>
      <c r="R108" s="86"/>
      <c r="S108" s="94"/>
      <c r="T108" s="95"/>
      <c r="U108" s="94"/>
      <c r="X108" s="96"/>
      <c r="Y108" s="81"/>
      <c r="Z108" s="12"/>
      <c r="AA108" s="12"/>
      <c r="AB108" s="5"/>
      <c r="AC108" s="5"/>
      <c r="AD108" s="115"/>
      <c r="AE108" s="24"/>
      <c r="AF108" s="82"/>
      <c r="AG108" s="7"/>
      <c r="AH108" s="93"/>
      <c r="AI108" s="93"/>
      <c r="AJ108" s="7"/>
      <c r="AK108" s="186"/>
      <c r="AL108" s="111"/>
      <c r="AM108" s="92"/>
      <c r="AN108" s="92"/>
      <c r="AO108" s="92"/>
      <c r="AP108" s="10"/>
      <c r="AQ108" s="112"/>
      <c r="AR108" s="113"/>
      <c r="AS108" s="113"/>
      <c r="AT108" s="77"/>
      <c r="AU108" s="160"/>
      <c r="AV108" s="160"/>
      <c r="AW108" s="114"/>
      <c r="AX108" s="114"/>
      <c r="AY108" s="12"/>
      <c r="AZ108" s="116"/>
      <c r="BA108" s="95"/>
      <c r="BB108" s="96"/>
      <c r="BC108" s="96"/>
      <c r="BD108" s="81"/>
      <c r="BE108" s="102"/>
      <c r="BF108" s="96"/>
      <c r="BG108" s="81"/>
      <c r="BH108" s="117"/>
      <c r="BI108" s="96"/>
      <c r="BJ108" s="81"/>
      <c r="BK108" s="81"/>
      <c r="BL108" s="96"/>
      <c r="BM108" s="81"/>
      <c r="BN108" s="117"/>
      <c r="BO108" s="117"/>
      <c r="BP108" s="81"/>
      <c r="BQ108" s="81"/>
      <c r="BR108" s="96"/>
      <c r="BS108" s="81"/>
      <c r="BT108" s="118"/>
      <c r="BU108" s="118"/>
      <c r="BV108" s="118"/>
      <c r="BW108" s="119"/>
      <c r="BX108" s="119"/>
    </row>
    <row r="109" spans="2:76" x14ac:dyDescent="0.25">
      <c r="B109" s="86"/>
      <c r="C109" s="198"/>
      <c r="D109" s="117"/>
      <c r="E109" s="138"/>
      <c r="F109" s="12"/>
      <c r="G109" s="12"/>
      <c r="H109" s="12"/>
      <c r="I109" s="12"/>
      <c r="J109" s="139"/>
      <c r="K109" s="90"/>
      <c r="L109" s="91"/>
      <c r="M109" s="89"/>
      <c r="N109" s="26"/>
      <c r="O109" s="14"/>
      <c r="P109" s="18"/>
      <c r="Q109" s="86"/>
      <c r="R109" s="86"/>
      <c r="S109" s="94"/>
      <c r="T109" s="95"/>
      <c r="U109" s="94"/>
      <c r="X109" s="96"/>
      <c r="Y109" s="81"/>
      <c r="Z109" s="12"/>
      <c r="AA109" s="12"/>
      <c r="AB109" s="5"/>
      <c r="AC109" s="5"/>
      <c r="AD109" s="115"/>
      <c r="AE109" s="24"/>
      <c r="AF109" s="82"/>
      <c r="AG109" s="7"/>
      <c r="AH109" s="93"/>
      <c r="AI109" s="93"/>
      <c r="AJ109" s="7"/>
      <c r="AK109" s="186"/>
      <c r="AL109" s="111"/>
      <c r="AM109" s="92"/>
      <c r="AN109" s="92"/>
      <c r="AO109" s="92"/>
      <c r="AP109" s="10"/>
      <c r="AQ109" s="112"/>
      <c r="AR109" s="113"/>
      <c r="AS109" s="113"/>
      <c r="AT109" s="77"/>
      <c r="AU109" s="160"/>
      <c r="AV109" s="160"/>
      <c r="AW109" s="114"/>
      <c r="AX109" s="114"/>
      <c r="AY109" s="12"/>
      <c r="AZ109" s="116"/>
      <c r="BA109" s="95"/>
      <c r="BB109" s="96"/>
      <c r="BC109" s="96"/>
      <c r="BD109" s="81"/>
      <c r="BE109" s="102"/>
      <c r="BF109" s="96"/>
      <c r="BG109" s="81"/>
      <c r="BH109" s="117"/>
      <c r="BI109" s="96"/>
      <c r="BJ109" s="81"/>
      <c r="BK109" s="81"/>
      <c r="BL109" s="96"/>
      <c r="BM109" s="81"/>
      <c r="BN109" s="117"/>
      <c r="BO109" s="117"/>
      <c r="BP109" s="81"/>
      <c r="BQ109" s="81"/>
      <c r="BR109" s="96"/>
      <c r="BS109" s="81"/>
      <c r="BT109" s="118"/>
      <c r="BU109" s="118"/>
      <c r="BV109" s="118"/>
      <c r="BW109" s="119"/>
      <c r="BX109" s="119"/>
    </row>
    <row r="110" spans="2:76" x14ac:dyDescent="0.25">
      <c r="B110" s="86"/>
      <c r="C110" s="198"/>
      <c r="D110" s="117"/>
      <c r="E110" s="138"/>
      <c r="F110" s="12"/>
      <c r="G110" s="12"/>
      <c r="H110" s="12"/>
      <c r="I110" s="12"/>
      <c r="J110" s="139"/>
      <c r="K110" s="90"/>
      <c r="L110" s="91"/>
      <c r="M110" s="89"/>
      <c r="N110" s="26"/>
      <c r="O110" s="14"/>
      <c r="P110" s="18"/>
      <c r="Q110" s="86"/>
      <c r="R110" s="86"/>
      <c r="S110" s="94"/>
      <c r="T110" s="95"/>
      <c r="U110" s="94"/>
      <c r="X110" s="96"/>
      <c r="Y110" s="81"/>
      <c r="Z110" s="12"/>
      <c r="AA110" s="12"/>
      <c r="AB110" s="5"/>
      <c r="AC110" s="5"/>
      <c r="AD110" s="115"/>
      <c r="AE110" s="24"/>
      <c r="AF110" s="82"/>
      <c r="AG110" s="7"/>
      <c r="AH110" s="93"/>
      <c r="AI110" s="93"/>
      <c r="AJ110" s="7"/>
      <c r="AK110" s="186"/>
      <c r="AL110" s="111"/>
      <c r="AM110" s="92"/>
      <c r="AN110" s="92"/>
      <c r="AO110" s="92"/>
      <c r="AP110" s="10"/>
      <c r="AQ110" s="112"/>
      <c r="AR110" s="113"/>
      <c r="AS110" s="113"/>
      <c r="AT110" s="77"/>
      <c r="AU110" s="160"/>
      <c r="AV110" s="160"/>
      <c r="AW110" s="114"/>
      <c r="AX110" s="114"/>
      <c r="AY110" s="12"/>
      <c r="AZ110" s="116"/>
      <c r="BA110" s="95"/>
      <c r="BB110" s="96"/>
      <c r="BC110" s="96"/>
      <c r="BD110" s="81"/>
      <c r="BE110" s="102"/>
      <c r="BF110" s="96"/>
      <c r="BG110" s="81"/>
      <c r="BH110" s="117"/>
      <c r="BI110" s="96"/>
      <c r="BJ110" s="81"/>
      <c r="BK110" s="81"/>
      <c r="BL110" s="96"/>
      <c r="BM110" s="81"/>
      <c r="BN110" s="117"/>
      <c r="BO110" s="117"/>
      <c r="BP110" s="81"/>
      <c r="BQ110" s="81"/>
      <c r="BR110" s="96"/>
      <c r="BS110" s="81"/>
      <c r="BT110" s="118"/>
      <c r="BU110" s="118"/>
      <c r="BV110" s="118"/>
      <c r="BW110" s="119"/>
      <c r="BX110" s="119"/>
    </row>
    <row r="111" spans="2:76" x14ac:dyDescent="0.25">
      <c r="B111" s="86"/>
      <c r="C111" s="198"/>
      <c r="D111" s="117"/>
      <c r="E111" s="138"/>
      <c r="F111" s="12"/>
      <c r="G111" s="12"/>
      <c r="H111" s="12"/>
      <c r="I111" s="12"/>
      <c r="J111" s="139"/>
      <c r="K111" s="90"/>
      <c r="L111" s="91"/>
      <c r="M111" s="89"/>
      <c r="N111" s="26"/>
      <c r="O111" s="14"/>
      <c r="P111" s="18"/>
      <c r="Q111" s="86"/>
      <c r="R111" s="86"/>
      <c r="S111" s="94"/>
      <c r="T111" s="95"/>
      <c r="U111" s="94"/>
      <c r="X111" s="96"/>
      <c r="Y111" s="81"/>
      <c r="Z111" s="12"/>
      <c r="AA111" s="12"/>
      <c r="AB111" s="5"/>
      <c r="AC111" s="5"/>
      <c r="AD111" s="115"/>
      <c r="AE111" s="24"/>
      <c r="AF111" s="82"/>
      <c r="AG111" s="7"/>
      <c r="AH111" s="93"/>
      <c r="AI111" s="93"/>
      <c r="AJ111" s="7"/>
      <c r="AK111" s="186"/>
      <c r="AL111" s="111"/>
      <c r="AM111" s="92"/>
      <c r="AN111" s="92"/>
      <c r="AO111" s="92"/>
      <c r="AP111" s="10"/>
      <c r="AQ111" s="112"/>
      <c r="AR111" s="113"/>
      <c r="AS111" s="113"/>
      <c r="AT111" s="77"/>
      <c r="AU111" s="160"/>
      <c r="AV111" s="160"/>
      <c r="AW111" s="114"/>
      <c r="AX111" s="114"/>
      <c r="AY111" s="12"/>
      <c r="AZ111" s="116"/>
      <c r="BA111" s="95"/>
      <c r="BB111" s="96"/>
      <c r="BC111" s="96"/>
      <c r="BD111" s="81"/>
      <c r="BE111" s="102"/>
      <c r="BF111" s="96"/>
      <c r="BG111" s="81"/>
      <c r="BH111" s="117"/>
      <c r="BI111" s="96"/>
      <c r="BJ111" s="81"/>
      <c r="BK111" s="81"/>
      <c r="BL111" s="96"/>
      <c r="BM111" s="81"/>
      <c r="BN111" s="117"/>
      <c r="BO111" s="117"/>
      <c r="BP111" s="81"/>
      <c r="BQ111" s="81"/>
      <c r="BR111" s="96"/>
      <c r="BS111" s="81"/>
      <c r="BT111" s="118"/>
      <c r="BU111" s="118"/>
      <c r="BV111" s="118"/>
      <c r="BW111" s="119"/>
      <c r="BX111" s="119"/>
    </row>
    <row r="112" spans="2:76" x14ac:dyDescent="0.25">
      <c r="B112" s="86"/>
      <c r="C112" s="198"/>
      <c r="D112" s="117"/>
      <c r="E112" s="138"/>
      <c r="F112" s="12"/>
      <c r="G112" s="12"/>
      <c r="H112" s="12"/>
      <c r="I112" s="12"/>
      <c r="J112" s="139"/>
      <c r="K112" s="90"/>
      <c r="L112" s="91"/>
      <c r="M112" s="89"/>
      <c r="N112" s="26"/>
      <c r="O112" s="14"/>
      <c r="P112" s="18"/>
      <c r="Q112" s="86"/>
      <c r="R112" s="86"/>
      <c r="S112" s="94"/>
      <c r="T112" s="95"/>
      <c r="U112" s="94"/>
      <c r="X112" s="96"/>
      <c r="Y112" s="81"/>
      <c r="Z112" s="12"/>
      <c r="AA112" s="12"/>
      <c r="AB112" s="5"/>
      <c r="AC112" s="5"/>
      <c r="AD112" s="115"/>
      <c r="AE112" s="24"/>
      <c r="AF112" s="82"/>
      <c r="AG112" s="7"/>
      <c r="AH112" s="93"/>
      <c r="AI112" s="93"/>
      <c r="AJ112" s="7"/>
      <c r="AK112" s="186"/>
      <c r="AL112" s="111"/>
      <c r="AM112" s="92"/>
      <c r="AN112" s="92"/>
      <c r="AO112" s="92"/>
      <c r="AP112" s="10"/>
      <c r="AQ112" s="112"/>
      <c r="AR112" s="113"/>
      <c r="AS112" s="113"/>
      <c r="AT112" s="77"/>
      <c r="AU112" s="160"/>
      <c r="AV112" s="160"/>
      <c r="AW112" s="114"/>
      <c r="AX112" s="114"/>
      <c r="AY112" s="12"/>
      <c r="AZ112" s="116"/>
      <c r="BA112" s="95"/>
      <c r="BB112" s="96"/>
      <c r="BC112" s="96"/>
      <c r="BD112" s="81"/>
      <c r="BE112" s="102"/>
      <c r="BF112" s="96"/>
      <c r="BG112" s="81"/>
      <c r="BH112" s="117"/>
      <c r="BI112" s="96"/>
      <c r="BJ112" s="81"/>
      <c r="BK112" s="81"/>
      <c r="BL112" s="96"/>
      <c r="BM112" s="81"/>
      <c r="BN112" s="117"/>
      <c r="BO112" s="117"/>
      <c r="BP112" s="81"/>
      <c r="BQ112" s="81"/>
      <c r="BR112" s="96"/>
      <c r="BS112" s="81"/>
      <c r="BT112" s="118"/>
      <c r="BU112" s="118"/>
      <c r="BV112" s="118"/>
      <c r="BW112" s="119"/>
      <c r="BX112" s="119"/>
    </row>
    <row r="113" spans="2:76" x14ac:dyDescent="0.25">
      <c r="B113" s="86"/>
      <c r="C113" s="198"/>
      <c r="D113" s="117"/>
      <c r="E113" s="138"/>
      <c r="F113" s="12"/>
      <c r="G113" s="12"/>
      <c r="H113" s="12"/>
      <c r="I113" s="12"/>
      <c r="J113" s="139"/>
      <c r="K113" s="90"/>
      <c r="L113" s="91"/>
      <c r="M113" s="89"/>
      <c r="N113" s="26"/>
      <c r="O113" s="14"/>
      <c r="P113" s="18"/>
      <c r="Q113" s="86"/>
      <c r="R113" s="86"/>
      <c r="S113" s="94"/>
      <c r="T113" s="95"/>
      <c r="U113" s="94"/>
      <c r="X113" s="96"/>
      <c r="Y113" s="81"/>
      <c r="Z113" s="12"/>
      <c r="AA113" s="12"/>
      <c r="AB113" s="5"/>
      <c r="AC113" s="5"/>
      <c r="AD113" s="115"/>
      <c r="AE113" s="24"/>
      <c r="AF113" s="82"/>
      <c r="AG113" s="7"/>
      <c r="AH113" s="93"/>
      <c r="AI113" s="93"/>
      <c r="AJ113" s="7"/>
      <c r="AK113" s="186"/>
      <c r="AL113" s="111"/>
      <c r="AM113" s="92"/>
      <c r="AN113" s="92"/>
      <c r="AO113" s="92"/>
      <c r="AP113" s="10"/>
      <c r="AQ113" s="112"/>
      <c r="AR113" s="113"/>
      <c r="AS113" s="113"/>
      <c r="AT113" s="77"/>
      <c r="AU113" s="160"/>
      <c r="AV113" s="160"/>
      <c r="AW113" s="114"/>
      <c r="AX113" s="114"/>
      <c r="AY113" s="12"/>
      <c r="AZ113" s="116"/>
      <c r="BA113" s="95"/>
      <c r="BB113" s="96"/>
      <c r="BC113" s="96"/>
      <c r="BD113" s="81"/>
      <c r="BE113" s="102"/>
      <c r="BF113" s="96"/>
      <c r="BG113" s="81"/>
      <c r="BH113" s="117"/>
      <c r="BI113" s="96"/>
      <c r="BJ113" s="81"/>
      <c r="BK113" s="81"/>
      <c r="BL113" s="96"/>
      <c r="BM113" s="81"/>
      <c r="BN113" s="117"/>
      <c r="BO113" s="117"/>
      <c r="BP113" s="81"/>
      <c r="BQ113" s="81"/>
      <c r="BR113" s="96"/>
      <c r="BS113" s="81"/>
      <c r="BT113" s="118"/>
      <c r="BU113" s="118"/>
      <c r="BV113" s="118"/>
      <c r="BW113" s="119"/>
      <c r="BX113" s="119"/>
    </row>
    <row r="114" spans="2:76" x14ac:dyDescent="0.25">
      <c r="B114" s="86"/>
      <c r="C114" s="198"/>
      <c r="D114" s="117"/>
      <c r="E114" s="138"/>
      <c r="F114" s="12"/>
      <c r="G114" s="12"/>
      <c r="H114" s="12"/>
      <c r="I114" s="12"/>
      <c r="J114" s="139"/>
      <c r="K114" s="90"/>
      <c r="L114" s="91"/>
      <c r="M114" s="89"/>
      <c r="N114" s="26"/>
      <c r="O114" s="14"/>
      <c r="P114" s="18"/>
      <c r="Q114" s="86"/>
      <c r="R114" s="86"/>
      <c r="S114" s="94"/>
      <c r="T114" s="95"/>
      <c r="U114" s="94"/>
      <c r="X114" s="96"/>
      <c r="Y114" s="81"/>
      <c r="Z114" s="12"/>
      <c r="AA114" s="12"/>
      <c r="AB114" s="5"/>
      <c r="AC114" s="5"/>
      <c r="AD114" s="115"/>
      <c r="AE114" s="24"/>
      <c r="AF114" s="82"/>
      <c r="AG114" s="7"/>
      <c r="AH114" s="93"/>
      <c r="AI114" s="93"/>
      <c r="AJ114" s="7"/>
      <c r="AK114" s="186"/>
      <c r="AL114" s="111"/>
      <c r="AM114" s="92"/>
      <c r="AN114" s="92"/>
      <c r="AO114" s="92"/>
      <c r="AP114" s="10"/>
      <c r="AQ114" s="112"/>
      <c r="AR114" s="113"/>
      <c r="AS114" s="113"/>
      <c r="AT114" s="77"/>
      <c r="AU114" s="160"/>
      <c r="AV114" s="160"/>
      <c r="AW114" s="114"/>
      <c r="AX114" s="114"/>
      <c r="AY114" s="12"/>
      <c r="AZ114" s="116"/>
      <c r="BA114" s="95"/>
      <c r="BB114" s="96"/>
      <c r="BC114" s="96"/>
      <c r="BD114" s="81"/>
      <c r="BE114" s="102"/>
      <c r="BF114" s="96"/>
      <c r="BG114" s="81"/>
      <c r="BH114" s="117"/>
      <c r="BI114" s="96"/>
      <c r="BJ114" s="81"/>
      <c r="BK114" s="81"/>
      <c r="BL114" s="96"/>
      <c r="BM114" s="81"/>
      <c r="BN114" s="117"/>
      <c r="BO114" s="117"/>
      <c r="BP114" s="81"/>
      <c r="BQ114" s="81"/>
      <c r="BR114" s="96"/>
      <c r="BS114" s="81"/>
      <c r="BT114" s="118"/>
      <c r="BU114" s="118"/>
      <c r="BV114" s="118"/>
      <c r="BW114" s="119"/>
      <c r="BX114" s="119"/>
    </row>
    <row r="115" spans="2:76" x14ac:dyDescent="0.25">
      <c r="B115" s="86"/>
      <c r="C115" s="198"/>
      <c r="D115" s="117"/>
      <c r="E115" s="138"/>
      <c r="F115" s="12"/>
      <c r="G115" s="12"/>
      <c r="H115" s="12"/>
      <c r="I115" s="12"/>
      <c r="J115" s="139"/>
      <c r="K115" s="90"/>
      <c r="L115" s="91"/>
      <c r="M115" s="89"/>
      <c r="N115" s="26"/>
      <c r="O115" s="14"/>
      <c r="P115" s="18"/>
      <c r="Q115" s="86"/>
      <c r="R115" s="86"/>
      <c r="S115" s="94"/>
      <c r="T115" s="95"/>
      <c r="U115" s="94"/>
      <c r="X115" s="96"/>
      <c r="Y115" s="81"/>
      <c r="Z115" s="12"/>
      <c r="AA115" s="12"/>
      <c r="AB115" s="5"/>
      <c r="AC115" s="5"/>
      <c r="AD115" s="115"/>
      <c r="AE115" s="24"/>
      <c r="AF115" s="82"/>
      <c r="AG115" s="7"/>
      <c r="AH115" s="93"/>
      <c r="AI115" s="93"/>
      <c r="AJ115" s="7"/>
      <c r="AK115" s="186"/>
      <c r="AL115" s="111"/>
      <c r="AM115" s="92"/>
      <c r="AN115" s="92"/>
      <c r="AO115" s="92"/>
      <c r="AP115" s="10"/>
      <c r="AQ115" s="112"/>
      <c r="AR115" s="113"/>
      <c r="AS115" s="113"/>
      <c r="AT115" s="77"/>
      <c r="AU115" s="160"/>
      <c r="AV115" s="160"/>
      <c r="AW115" s="114"/>
      <c r="AX115" s="114"/>
      <c r="AY115" s="12"/>
      <c r="AZ115" s="116"/>
      <c r="BA115" s="95"/>
      <c r="BB115" s="96"/>
      <c r="BC115" s="96"/>
      <c r="BD115" s="81"/>
      <c r="BE115" s="102"/>
      <c r="BF115" s="96"/>
      <c r="BG115" s="81"/>
      <c r="BH115" s="117"/>
      <c r="BI115" s="96"/>
      <c r="BJ115" s="81"/>
      <c r="BK115" s="81"/>
      <c r="BL115" s="96"/>
      <c r="BM115" s="81"/>
      <c r="BN115" s="117"/>
      <c r="BO115" s="117"/>
      <c r="BP115" s="81"/>
      <c r="BQ115" s="81"/>
      <c r="BR115" s="96"/>
      <c r="BS115" s="81"/>
      <c r="BT115" s="118"/>
      <c r="BU115" s="118"/>
      <c r="BV115" s="118"/>
      <c r="BW115" s="119"/>
      <c r="BX115" s="119"/>
    </row>
    <row r="116" spans="2:76" x14ac:dyDescent="0.25">
      <c r="B116" s="86"/>
      <c r="C116" s="198"/>
      <c r="D116" s="117"/>
      <c r="E116" s="138"/>
      <c r="F116" s="12"/>
      <c r="G116" s="12"/>
      <c r="H116" s="12"/>
      <c r="I116" s="12"/>
      <c r="J116" s="139"/>
      <c r="K116" s="90"/>
      <c r="L116" s="91"/>
      <c r="M116" s="89"/>
      <c r="N116" s="26"/>
      <c r="O116" s="14"/>
      <c r="P116" s="18"/>
      <c r="Q116" s="86"/>
      <c r="R116" s="86"/>
      <c r="S116" s="94"/>
      <c r="T116" s="95"/>
      <c r="U116" s="94"/>
      <c r="X116" s="96"/>
      <c r="Y116" s="81"/>
      <c r="Z116" s="12"/>
      <c r="AA116" s="12"/>
      <c r="AB116" s="5"/>
      <c r="AC116" s="5"/>
      <c r="AD116" s="115"/>
      <c r="AE116" s="24"/>
      <c r="AF116" s="82"/>
      <c r="AG116" s="7"/>
      <c r="AH116" s="93"/>
      <c r="AI116" s="93"/>
      <c r="AJ116" s="7"/>
      <c r="AK116" s="186"/>
      <c r="AL116" s="111"/>
      <c r="AM116" s="92"/>
      <c r="AN116" s="92"/>
      <c r="AO116" s="92"/>
      <c r="AP116" s="10"/>
      <c r="AQ116" s="112"/>
      <c r="AR116" s="113"/>
      <c r="AS116" s="113"/>
      <c r="AT116" s="77"/>
      <c r="AU116" s="160"/>
      <c r="AV116" s="160"/>
      <c r="AW116" s="114"/>
      <c r="AX116" s="114"/>
      <c r="AY116" s="12"/>
      <c r="AZ116" s="116"/>
      <c r="BA116" s="95"/>
      <c r="BB116" s="96"/>
      <c r="BC116" s="96"/>
      <c r="BD116" s="81"/>
      <c r="BE116" s="102"/>
      <c r="BF116" s="96"/>
      <c r="BG116" s="81"/>
      <c r="BH116" s="117"/>
      <c r="BI116" s="96"/>
      <c r="BJ116" s="81"/>
      <c r="BK116" s="81"/>
      <c r="BL116" s="96"/>
      <c r="BM116" s="81"/>
      <c r="BN116" s="117"/>
      <c r="BO116" s="117"/>
      <c r="BP116" s="81"/>
      <c r="BQ116" s="81"/>
      <c r="BR116" s="96"/>
      <c r="BS116" s="81"/>
      <c r="BT116" s="118"/>
      <c r="BU116" s="118"/>
      <c r="BV116" s="118"/>
      <c r="BW116" s="119"/>
      <c r="BX116" s="119"/>
    </row>
    <row r="117" spans="2:76" x14ac:dyDescent="0.25">
      <c r="B117" s="86"/>
      <c r="C117" s="198"/>
      <c r="D117" s="117"/>
      <c r="E117" s="138"/>
      <c r="F117" s="12"/>
      <c r="G117" s="12"/>
      <c r="H117" s="12"/>
      <c r="I117" s="12"/>
      <c r="J117" s="139"/>
      <c r="K117" s="90"/>
      <c r="L117" s="91"/>
      <c r="M117" s="89"/>
      <c r="N117" s="26"/>
      <c r="O117" s="14"/>
      <c r="P117" s="18"/>
      <c r="Q117" s="86"/>
      <c r="R117" s="86"/>
      <c r="S117" s="94"/>
      <c r="T117" s="95"/>
      <c r="U117" s="94"/>
      <c r="X117" s="96"/>
      <c r="Y117" s="81"/>
      <c r="Z117" s="12"/>
      <c r="AA117" s="12"/>
      <c r="AB117" s="5"/>
      <c r="AC117" s="5"/>
      <c r="AD117" s="115"/>
      <c r="AE117" s="24"/>
      <c r="AF117" s="82"/>
      <c r="AG117" s="7"/>
      <c r="AH117" s="93"/>
      <c r="AI117" s="93"/>
      <c r="AJ117" s="7"/>
      <c r="AK117" s="186"/>
      <c r="AL117" s="111"/>
      <c r="AM117" s="92"/>
      <c r="AN117" s="92"/>
      <c r="AO117" s="92"/>
      <c r="AP117" s="10"/>
      <c r="AQ117" s="112"/>
      <c r="AR117" s="113"/>
      <c r="AS117" s="113"/>
      <c r="AT117" s="77"/>
      <c r="AU117" s="160"/>
      <c r="AV117" s="160"/>
      <c r="AW117" s="114"/>
      <c r="AX117" s="114"/>
      <c r="AY117" s="12"/>
      <c r="AZ117" s="116"/>
      <c r="BA117" s="95"/>
      <c r="BB117" s="96"/>
      <c r="BC117" s="96"/>
      <c r="BD117" s="81"/>
      <c r="BE117" s="102"/>
      <c r="BF117" s="96"/>
      <c r="BG117" s="81"/>
      <c r="BH117" s="117"/>
      <c r="BI117" s="96"/>
      <c r="BJ117" s="81"/>
      <c r="BK117" s="81"/>
      <c r="BL117" s="96"/>
      <c r="BM117" s="81"/>
      <c r="BN117" s="117"/>
      <c r="BO117" s="117"/>
      <c r="BP117" s="81"/>
      <c r="BQ117" s="81"/>
      <c r="BR117" s="96"/>
      <c r="BS117" s="81"/>
      <c r="BT117" s="118"/>
      <c r="BU117" s="118"/>
      <c r="BV117" s="118"/>
      <c r="BW117" s="119"/>
      <c r="BX117" s="119"/>
    </row>
    <row r="118" spans="2:76" x14ac:dyDescent="0.25">
      <c r="B118" s="86"/>
      <c r="C118" s="198"/>
      <c r="D118" s="117"/>
      <c r="E118" s="138"/>
      <c r="F118" s="12"/>
      <c r="G118" s="12"/>
      <c r="H118" s="12"/>
      <c r="I118" s="12"/>
      <c r="J118" s="139"/>
      <c r="K118" s="90"/>
      <c r="L118" s="91"/>
      <c r="M118" s="89"/>
      <c r="N118" s="26"/>
      <c r="O118" s="14"/>
      <c r="P118" s="18"/>
      <c r="Q118" s="86"/>
      <c r="R118" s="86"/>
      <c r="S118" s="94"/>
      <c r="T118" s="95"/>
      <c r="U118" s="94"/>
      <c r="X118" s="96"/>
      <c r="Y118" s="81"/>
      <c r="Z118" s="12"/>
      <c r="AA118" s="12"/>
      <c r="AB118" s="5"/>
      <c r="AC118" s="5"/>
      <c r="AD118" s="115"/>
      <c r="AE118" s="24"/>
      <c r="AF118" s="82"/>
      <c r="AG118" s="7"/>
      <c r="AH118" s="93"/>
      <c r="AI118" s="93"/>
      <c r="AJ118" s="7"/>
      <c r="AK118" s="186"/>
      <c r="AL118" s="111"/>
      <c r="AM118" s="92"/>
      <c r="AN118" s="92"/>
      <c r="AO118" s="92"/>
      <c r="AP118" s="10"/>
      <c r="AQ118" s="112"/>
      <c r="AR118" s="113"/>
      <c r="AS118" s="113"/>
      <c r="AT118" s="77"/>
      <c r="AU118" s="160"/>
      <c r="AV118" s="160"/>
      <c r="AW118" s="114"/>
      <c r="AX118" s="114"/>
      <c r="AY118" s="12"/>
      <c r="AZ118" s="116"/>
      <c r="BA118" s="95"/>
      <c r="BB118" s="96"/>
      <c r="BC118" s="96"/>
      <c r="BD118" s="81"/>
      <c r="BE118" s="102"/>
      <c r="BF118" s="96"/>
      <c r="BG118" s="81"/>
      <c r="BH118" s="117"/>
      <c r="BI118" s="96"/>
      <c r="BJ118" s="81"/>
      <c r="BK118" s="81"/>
      <c r="BL118" s="96"/>
      <c r="BM118" s="81"/>
      <c r="BN118" s="117"/>
      <c r="BO118" s="117"/>
      <c r="BP118" s="81"/>
      <c r="BQ118" s="81"/>
      <c r="BR118" s="96"/>
      <c r="BS118" s="81"/>
      <c r="BT118" s="118"/>
      <c r="BU118" s="118"/>
      <c r="BV118" s="118"/>
      <c r="BW118" s="119"/>
      <c r="BX118" s="119"/>
    </row>
    <row r="119" spans="2:76" x14ac:dyDescent="0.25">
      <c r="B119" s="86"/>
      <c r="C119" s="198"/>
      <c r="D119" s="117"/>
      <c r="E119" s="138"/>
      <c r="F119" s="12"/>
      <c r="G119" s="12"/>
      <c r="H119" s="12"/>
      <c r="I119" s="12"/>
      <c r="J119" s="139"/>
      <c r="K119" s="90"/>
      <c r="L119" s="91"/>
      <c r="M119" s="89"/>
      <c r="N119" s="26"/>
      <c r="O119" s="14"/>
      <c r="P119" s="18"/>
      <c r="Q119" s="86"/>
      <c r="R119" s="86"/>
      <c r="S119" s="94"/>
      <c r="T119" s="95"/>
      <c r="U119" s="94"/>
      <c r="X119" s="96"/>
      <c r="Y119" s="81"/>
      <c r="Z119" s="12"/>
      <c r="AA119" s="12"/>
      <c r="AB119" s="5"/>
      <c r="AC119" s="5"/>
      <c r="AD119" s="115"/>
      <c r="AE119" s="24"/>
      <c r="AF119" s="82"/>
      <c r="AG119" s="7"/>
      <c r="AH119" s="93"/>
      <c r="AI119" s="93"/>
      <c r="AJ119" s="7"/>
      <c r="AK119" s="186"/>
      <c r="AL119" s="111"/>
      <c r="AM119" s="92"/>
      <c r="AN119" s="92"/>
      <c r="AO119" s="92"/>
      <c r="AP119" s="10"/>
      <c r="AQ119" s="112"/>
      <c r="AR119" s="113"/>
      <c r="AS119" s="113"/>
      <c r="AT119" s="77"/>
      <c r="AU119" s="160"/>
      <c r="AV119" s="160"/>
      <c r="AW119" s="114"/>
      <c r="AX119" s="114"/>
      <c r="AY119" s="12"/>
      <c r="AZ119" s="116"/>
      <c r="BA119" s="95"/>
      <c r="BB119" s="96"/>
      <c r="BC119" s="96"/>
      <c r="BD119" s="81"/>
      <c r="BE119" s="102"/>
      <c r="BF119" s="96"/>
      <c r="BG119" s="81"/>
      <c r="BH119" s="117"/>
      <c r="BI119" s="96"/>
      <c r="BJ119" s="81"/>
      <c r="BK119" s="81"/>
      <c r="BL119" s="96"/>
      <c r="BM119" s="81"/>
      <c r="BN119" s="117"/>
      <c r="BO119" s="117"/>
      <c r="BP119" s="81"/>
      <c r="BQ119" s="81"/>
      <c r="BR119" s="96"/>
      <c r="BS119" s="81"/>
      <c r="BT119" s="118"/>
      <c r="BU119" s="118"/>
      <c r="BV119" s="118"/>
      <c r="BW119" s="119"/>
      <c r="BX119" s="119"/>
    </row>
    <row r="120" spans="2:76" x14ac:dyDescent="0.25">
      <c r="B120" s="200"/>
      <c r="C120" s="223"/>
      <c r="D120" s="201"/>
      <c r="E120" s="202"/>
      <c r="F120" s="181"/>
      <c r="G120" s="181"/>
      <c r="H120" s="181"/>
      <c r="I120" s="181"/>
      <c r="J120" s="203"/>
      <c r="K120" s="204"/>
      <c r="L120" s="205"/>
      <c r="M120" s="228"/>
      <c r="N120" s="206"/>
      <c r="O120" s="268"/>
      <c r="P120" s="207"/>
      <c r="Q120" s="200"/>
      <c r="R120" s="200"/>
      <c r="S120" s="208"/>
      <c r="T120" s="209"/>
      <c r="U120" s="208"/>
      <c r="V120" s="150"/>
      <c r="W120" s="151"/>
      <c r="X120" s="210"/>
      <c r="Y120" s="108"/>
      <c r="Z120" s="181"/>
      <c r="AA120" s="181"/>
      <c r="AB120" s="211"/>
      <c r="AC120" s="211"/>
      <c r="AD120" s="192"/>
      <c r="AE120" s="212"/>
      <c r="AF120" s="182"/>
      <c r="AG120" s="213"/>
      <c r="AH120" s="214"/>
      <c r="AL120" s="215"/>
      <c r="AM120" s="184"/>
      <c r="AN120" s="184"/>
      <c r="AO120" s="184"/>
      <c r="AP120" s="6"/>
      <c r="AQ120" s="216"/>
      <c r="AR120" s="217"/>
      <c r="AS120" s="217"/>
      <c r="AT120" s="190"/>
      <c r="AU120" s="218"/>
      <c r="AV120" s="218"/>
      <c r="AW120" s="269"/>
      <c r="AX120" s="269"/>
      <c r="AY120" s="181"/>
      <c r="AZ120" s="116"/>
      <c r="BA120" s="95"/>
      <c r="BB120" s="96"/>
      <c r="BC120" s="96"/>
      <c r="BD120" s="81"/>
      <c r="BE120" s="102"/>
      <c r="BF120" s="96"/>
      <c r="BG120" s="81"/>
      <c r="BH120" s="117"/>
      <c r="BI120" s="96"/>
      <c r="BJ120" s="81"/>
      <c r="BK120" s="81"/>
      <c r="BL120" s="96"/>
      <c r="BM120" s="81"/>
      <c r="BN120" s="117"/>
      <c r="BO120" s="117"/>
      <c r="BP120" s="81"/>
      <c r="BQ120" s="81"/>
      <c r="BR120" s="96"/>
      <c r="BS120" s="81"/>
      <c r="BT120" s="118"/>
      <c r="BU120" s="118"/>
      <c r="BV120" s="118"/>
      <c r="BW120" s="119"/>
      <c r="BX120" s="119"/>
    </row>
    <row r="121" spans="2:76" x14ac:dyDescent="0.25">
      <c r="B121" s="86"/>
      <c r="C121" s="198"/>
      <c r="D121" s="117"/>
      <c r="E121" s="138"/>
      <c r="F121" s="12"/>
      <c r="G121" s="12"/>
      <c r="H121" s="12"/>
      <c r="I121" s="12"/>
      <c r="J121" s="139"/>
      <c r="K121" s="90"/>
      <c r="L121" s="91"/>
      <c r="M121" s="89"/>
      <c r="N121" s="26"/>
      <c r="O121" s="14"/>
      <c r="P121" s="18"/>
      <c r="Q121" s="86"/>
      <c r="R121" s="86"/>
      <c r="S121" s="94"/>
      <c r="T121" s="95"/>
      <c r="U121" s="94"/>
      <c r="X121" s="96"/>
      <c r="Y121" s="81"/>
      <c r="Z121" s="12"/>
      <c r="AA121" s="12"/>
      <c r="AB121" s="5"/>
      <c r="AC121" s="5"/>
      <c r="AD121" s="115"/>
      <c r="AE121" s="24"/>
      <c r="AF121" s="82"/>
      <c r="AG121" s="7"/>
      <c r="AH121" s="93"/>
      <c r="AL121" s="111"/>
      <c r="AM121" s="92"/>
      <c r="AN121" s="92"/>
      <c r="AO121" s="92"/>
      <c r="AP121" s="10"/>
      <c r="AQ121" s="112"/>
      <c r="AR121" s="113"/>
      <c r="AS121" s="113"/>
      <c r="AT121" s="77"/>
      <c r="AU121" s="160"/>
      <c r="AV121" s="160"/>
      <c r="AW121" s="114"/>
      <c r="AX121" s="114"/>
      <c r="AY121" s="12"/>
      <c r="AZ121" s="116"/>
      <c r="BA121" s="95"/>
      <c r="BB121" s="96"/>
      <c r="BC121" s="96"/>
      <c r="BD121" s="81"/>
      <c r="BE121" s="102"/>
      <c r="BF121" s="96"/>
      <c r="BG121" s="81"/>
      <c r="BH121" s="117"/>
      <c r="BI121" s="96"/>
      <c r="BJ121" s="81"/>
      <c r="BK121" s="81"/>
      <c r="BL121" s="96"/>
      <c r="BM121" s="81"/>
      <c r="BN121" s="117"/>
      <c r="BO121" s="117"/>
      <c r="BP121" s="81"/>
      <c r="BQ121" s="81"/>
      <c r="BR121" s="96"/>
      <c r="BS121" s="81"/>
      <c r="BT121" s="118"/>
      <c r="BU121" s="118"/>
      <c r="BV121" s="118"/>
      <c r="BW121" s="119"/>
      <c r="BX121" s="119"/>
    </row>
    <row r="122" spans="2:76" x14ac:dyDescent="0.25">
      <c r="B122" s="86"/>
      <c r="C122" s="198"/>
      <c r="D122" s="117"/>
      <c r="E122" s="138"/>
      <c r="F122" s="12"/>
      <c r="G122" s="12"/>
      <c r="H122" s="12"/>
      <c r="I122" s="12"/>
      <c r="J122" s="139"/>
      <c r="K122" s="90"/>
      <c r="L122" s="91"/>
      <c r="M122" s="89"/>
      <c r="N122" s="26"/>
      <c r="O122" s="14"/>
      <c r="P122" s="18"/>
      <c r="Q122" s="86"/>
      <c r="R122" s="86"/>
      <c r="S122" s="94"/>
      <c r="T122" s="95"/>
      <c r="U122" s="94"/>
      <c r="X122" s="96"/>
      <c r="Y122" s="81"/>
      <c r="Z122" s="12"/>
      <c r="AA122" s="12"/>
      <c r="AB122" s="5"/>
      <c r="AC122" s="5"/>
      <c r="AD122" s="115"/>
      <c r="AE122" s="24"/>
      <c r="AF122" s="82"/>
      <c r="AG122" s="7"/>
      <c r="AH122" s="93"/>
      <c r="AL122" s="111"/>
      <c r="AM122" s="92"/>
      <c r="AN122" s="92"/>
      <c r="AO122" s="92"/>
      <c r="AP122" s="10"/>
      <c r="AQ122" s="112"/>
      <c r="AR122" s="113"/>
      <c r="AS122" s="113"/>
      <c r="AT122" s="77"/>
      <c r="AU122" s="160"/>
      <c r="AV122" s="160"/>
      <c r="AW122" s="114"/>
      <c r="AX122" s="114"/>
      <c r="AY122" s="12"/>
      <c r="AZ122" s="116"/>
      <c r="BA122" s="95"/>
      <c r="BB122" s="96"/>
      <c r="BC122" s="96"/>
      <c r="BD122" s="81"/>
      <c r="BE122" s="102"/>
      <c r="BF122" s="96"/>
      <c r="BG122" s="81"/>
      <c r="BH122" s="117"/>
      <c r="BI122" s="96"/>
      <c r="BJ122" s="81"/>
      <c r="BK122" s="81"/>
      <c r="BL122" s="96"/>
      <c r="BM122" s="81"/>
      <c r="BN122" s="117"/>
      <c r="BO122" s="117"/>
      <c r="BP122" s="81"/>
      <c r="BQ122" s="81"/>
      <c r="BR122" s="96"/>
      <c r="BS122" s="81"/>
      <c r="BT122" s="118"/>
      <c r="BU122" s="118"/>
      <c r="BV122" s="118"/>
      <c r="BW122" s="119"/>
      <c r="BX122" s="119"/>
    </row>
    <row r="123" spans="2:76" x14ac:dyDescent="0.25">
      <c r="B123" s="86"/>
      <c r="C123" s="198"/>
      <c r="D123" s="117"/>
      <c r="E123" s="138"/>
      <c r="F123" s="12"/>
      <c r="G123" s="12"/>
      <c r="H123" s="12"/>
      <c r="I123" s="12"/>
      <c r="J123" s="139"/>
      <c r="K123" s="90"/>
      <c r="L123" s="91"/>
      <c r="M123" s="89"/>
      <c r="N123" s="26"/>
      <c r="O123" s="14"/>
      <c r="P123" s="18"/>
      <c r="Q123" s="86"/>
      <c r="R123" s="86"/>
      <c r="S123" s="94"/>
      <c r="T123" s="95"/>
      <c r="U123" s="94"/>
      <c r="X123" s="96"/>
      <c r="Y123" s="81"/>
      <c r="Z123" s="12"/>
      <c r="AA123" s="12"/>
      <c r="AB123" s="5"/>
      <c r="AC123" s="5"/>
      <c r="AD123" s="115"/>
      <c r="AE123" s="24"/>
      <c r="AF123" s="82"/>
      <c r="AG123" s="7"/>
      <c r="AH123" s="93"/>
      <c r="AL123" s="111"/>
      <c r="AM123" s="92"/>
      <c r="AN123" s="92"/>
      <c r="AO123" s="92"/>
      <c r="AP123" s="10"/>
      <c r="AQ123" s="112"/>
      <c r="AR123" s="113"/>
      <c r="AS123" s="113"/>
      <c r="AT123" s="77"/>
      <c r="AU123" s="160"/>
      <c r="AV123" s="160"/>
      <c r="AW123" s="114"/>
      <c r="AX123" s="114"/>
      <c r="AY123" s="12"/>
      <c r="AZ123" s="116"/>
      <c r="BA123" s="95"/>
      <c r="BB123" s="96"/>
      <c r="BC123" s="96"/>
      <c r="BD123" s="81"/>
      <c r="BE123" s="102"/>
      <c r="BF123" s="96"/>
      <c r="BG123" s="81"/>
      <c r="BH123" s="117"/>
      <c r="BI123" s="96"/>
      <c r="BJ123" s="81"/>
      <c r="BK123" s="81"/>
      <c r="BL123" s="96"/>
      <c r="BM123" s="81"/>
      <c r="BN123" s="117"/>
      <c r="BO123" s="117"/>
      <c r="BP123" s="81"/>
      <c r="BQ123" s="81"/>
      <c r="BR123" s="96"/>
      <c r="BS123" s="81"/>
      <c r="BT123" s="118"/>
      <c r="BU123" s="118"/>
      <c r="BV123" s="118"/>
      <c r="BW123" s="119"/>
      <c r="BX123" s="119"/>
    </row>
    <row r="124" spans="2:76" x14ac:dyDescent="0.25">
      <c r="B124" s="86"/>
      <c r="C124" s="198"/>
      <c r="D124" s="117"/>
      <c r="E124" s="138"/>
      <c r="F124" s="12"/>
      <c r="G124" s="12"/>
      <c r="H124" s="12"/>
      <c r="I124" s="12"/>
      <c r="J124" s="139"/>
      <c r="K124" s="90"/>
      <c r="L124" s="91"/>
      <c r="M124" s="89"/>
      <c r="N124" s="26"/>
      <c r="O124" s="14"/>
      <c r="P124" s="18"/>
      <c r="Q124" s="86"/>
      <c r="R124" s="86"/>
      <c r="S124" s="94"/>
      <c r="T124" s="95"/>
      <c r="U124" s="94"/>
      <c r="X124" s="96"/>
      <c r="Y124" s="81"/>
      <c r="Z124" s="12"/>
      <c r="AA124" s="12"/>
      <c r="AB124" s="5"/>
      <c r="AC124" s="5"/>
      <c r="AD124" s="115"/>
      <c r="AE124" s="24"/>
      <c r="AF124" s="82"/>
      <c r="AG124" s="7"/>
      <c r="AH124" s="93"/>
      <c r="AL124" s="111"/>
      <c r="AM124" s="92"/>
      <c r="AN124" s="92"/>
      <c r="AO124" s="92"/>
      <c r="AP124" s="10"/>
      <c r="AQ124" s="112"/>
      <c r="AR124" s="113"/>
      <c r="AS124" s="113"/>
      <c r="AT124" s="77"/>
      <c r="AU124" s="160"/>
      <c r="AV124" s="160"/>
      <c r="AW124" s="114"/>
      <c r="AX124" s="114"/>
      <c r="AY124" s="12"/>
      <c r="AZ124" s="116"/>
      <c r="BA124" s="95"/>
      <c r="BB124" s="96"/>
      <c r="BC124" s="96"/>
      <c r="BD124" s="81"/>
      <c r="BE124" s="102"/>
      <c r="BF124" s="96"/>
      <c r="BG124" s="81"/>
      <c r="BH124" s="117"/>
      <c r="BI124" s="96"/>
      <c r="BJ124" s="81"/>
      <c r="BK124" s="81"/>
      <c r="BL124" s="96"/>
      <c r="BM124" s="81"/>
      <c r="BN124" s="117"/>
      <c r="BO124" s="117"/>
      <c r="BP124" s="81"/>
      <c r="BQ124" s="81"/>
      <c r="BR124" s="96"/>
      <c r="BS124" s="81"/>
      <c r="BT124" s="118"/>
      <c r="BU124" s="118"/>
      <c r="BV124" s="118"/>
      <c r="BW124" s="119"/>
      <c r="BX124" s="119"/>
    </row>
    <row r="125" spans="2:76" x14ac:dyDescent="0.25">
      <c r="B125" s="86"/>
      <c r="C125" s="198"/>
      <c r="D125" s="117"/>
      <c r="E125" s="138"/>
      <c r="F125" s="12"/>
      <c r="G125" s="12"/>
      <c r="H125" s="12"/>
      <c r="I125" s="12"/>
      <c r="J125" s="139"/>
      <c r="K125" s="90"/>
      <c r="L125" s="91"/>
      <c r="M125" s="89"/>
      <c r="N125" s="26"/>
      <c r="O125" s="14"/>
      <c r="P125" s="18"/>
      <c r="Q125" s="86"/>
      <c r="R125" s="86"/>
      <c r="S125" s="94"/>
      <c r="T125" s="95"/>
      <c r="U125" s="94"/>
      <c r="X125" s="96"/>
      <c r="Y125" s="81"/>
      <c r="Z125" s="12"/>
      <c r="AA125" s="12"/>
      <c r="AB125" s="5"/>
      <c r="AC125" s="5"/>
      <c r="AD125" s="115"/>
      <c r="AE125" s="24"/>
      <c r="AF125" s="82"/>
      <c r="AG125" s="7"/>
      <c r="AH125" s="93"/>
      <c r="AL125" s="111"/>
      <c r="AM125" s="92"/>
      <c r="AN125" s="92"/>
      <c r="AO125" s="92"/>
      <c r="AP125" s="10"/>
      <c r="AQ125" s="112"/>
      <c r="AR125" s="113"/>
      <c r="AS125" s="113"/>
      <c r="AT125" s="77"/>
      <c r="AU125" s="160"/>
      <c r="AV125" s="160"/>
      <c r="AW125" s="114"/>
      <c r="AX125" s="114"/>
      <c r="AY125" s="12"/>
      <c r="AZ125" s="116"/>
      <c r="BA125" s="95"/>
      <c r="BB125" s="96"/>
      <c r="BC125" s="96"/>
      <c r="BD125" s="81"/>
      <c r="BE125" s="102"/>
      <c r="BF125" s="96"/>
      <c r="BG125" s="81"/>
      <c r="BH125" s="117"/>
      <c r="BI125" s="96"/>
      <c r="BJ125" s="81"/>
      <c r="BK125" s="81"/>
      <c r="BL125" s="96"/>
      <c r="BM125" s="81"/>
      <c r="BN125" s="117"/>
      <c r="BO125" s="117"/>
      <c r="BP125" s="81"/>
      <c r="BQ125" s="81"/>
      <c r="BR125" s="96"/>
      <c r="BS125" s="81"/>
      <c r="BT125" s="118"/>
      <c r="BU125" s="118"/>
      <c r="BV125" s="118"/>
      <c r="BW125" s="119"/>
      <c r="BX125" s="119"/>
    </row>
    <row r="126" spans="2:76" x14ac:dyDescent="0.25">
      <c r="B126" s="86"/>
      <c r="C126" s="198"/>
      <c r="D126" s="117"/>
      <c r="E126" s="138"/>
      <c r="F126" s="12"/>
      <c r="G126" s="12"/>
      <c r="H126" s="12"/>
      <c r="I126" s="12"/>
      <c r="J126" s="139"/>
      <c r="K126" s="90"/>
      <c r="L126" s="91"/>
      <c r="M126" s="89"/>
      <c r="N126" s="26"/>
      <c r="O126" s="14"/>
      <c r="P126" s="18"/>
      <c r="Q126" s="86"/>
      <c r="R126" s="86"/>
      <c r="S126" s="94"/>
      <c r="T126" s="95"/>
      <c r="U126" s="94"/>
      <c r="X126" s="96"/>
      <c r="Y126" s="81"/>
      <c r="Z126" s="12"/>
      <c r="AA126" s="12"/>
      <c r="AB126" s="5"/>
      <c r="AC126" s="5"/>
      <c r="AD126" s="115"/>
      <c r="AE126" s="24"/>
      <c r="AF126" s="82"/>
      <c r="AG126" s="7"/>
      <c r="AH126" s="93"/>
      <c r="AL126" s="111"/>
      <c r="AM126" s="92"/>
      <c r="AN126" s="92"/>
      <c r="AO126" s="92"/>
      <c r="AP126" s="10"/>
      <c r="AQ126" s="112"/>
      <c r="AR126" s="113"/>
      <c r="AS126" s="113"/>
      <c r="AT126" s="77"/>
      <c r="AU126" s="160"/>
      <c r="AV126" s="160"/>
      <c r="AW126" s="114"/>
      <c r="AX126" s="114"/>
      <c r="AY126" s="12"/>
      <c r="AZ126" s="116"/>
      <c r="BA126" s="95"/>
      <c r="BB126" s="96"/>
      <c r="BC126" s="96"/>
      <c r="BD126" s="81"/>
      <c r="BE126" s="102"/>
      <c r="BF126" s="96"/>
      <c r="BG126" s="81"/>
      <c r="BH126" s="117"/>
      <c r="BI126" s="96"/>
      <c r="BJ126" s="81"/>
      <c r="BK126" s="81"/>
      <c r="BL126" s="96"/>
      <c r="BM126" s="81"/>
      <c r="BN126" s="117"/>
      <c r="BO126" s="117"/>
      <c r="BP126" s="81"/>
      <c r="BQ126" s="81"/>
      <c r="BR126" s="96"/>
      <c r="BS126" s="81"/>
      <c r="BT126" s="118"/>
      <c r="BU126" s="118"/>
      <c r="BV126" s="118"/>
      <c r="BW126" s="119"/>
      <c r="BX126" s="119"/>
    </row>
    <row r="127" spans="2:76" x14ac:dyDescent="0.25">
      <c r="B127" s="86"/>
      <c r="C127" s="198"/>
      <c r="D127" s="117"/>
      <c r="E127" s="138"/>
      <c r="F127" s="12"/>
      <c r="G127" s="12"/>
      <c r="H127" s="12"/>
      <c r="I127" s="12"/>
      <c r="J127" s="139"/>
      <c r="K127" s="90"/>
      <c r="L127" s="91"/>
      <c r="M127" s="89"/>
      <c r="N127" s="26"/>
      <c r="O127" s="14"/>
      <c r="P127" s="18"/>
      <c r="Q127" s="86"/>
      <c r="R127" s="86"/>
      <c r="S127" s="94"/>
      <c r="T127" s="95"/>
      <c r="U127" s="94"/>
      <c r="X127" s="96"/>
      <c r="Y127" s="81"/>
      <c r="Z127" s="12"/>
      <c r="AA127" s="12"/>
      <c r="AB127" s="5"/>
      <c r="AC127" s="5"/>
      <c r="AD127" s="115"/>
      <c r="AE127" s="24"/>
      <c r="AF127" s="82"/>
      <c r="AG127" s="7"/>
      <c r="AH127" s="93"/>
      <c r="AL127" s="111"/>
      <c r="AM127" s="92"/>
      <c r="AN127" s="92"/>
      <c r="AO127" s="92"/>
      <c r="AP127" s="10"/>
      <c r="AQ127" s="112"/>
      <c r="AR127" s="113"/>
      <c r="AS127" s="113"/>
      <c r="AT127" s="77"/>
      <c r="AU127" s="160"/>
      <c r="AV127" s="160"/>
      <c r="AW127" s="114"/>
      <c r="AX127" s="114"/>
      <c r="AY127" s="12"/>
      <c r="AZ127" s="116"/>
      <c r="BA127" s="95"/>
      <c r="BB127" s="96"/>
      <c r="BC127" s="96"/>
      <c r="BD127" s="81"/>
      <c r="BE127" s="102"/>
      <c r="BF127" s="96"/>
      <c r="BG127" s="81"/>
      <c r="BH127" s="117"/>
      <c r="BI127" s="96"/>
      <c r="BJ127" s="81"/>
      <c r="BK127" s="81"/>
      <c r="BL127" s="96"/>
      <c r="BM127" s="81"/>
      <c r="BN127" s="117"/>
      <c r="BO127" s="117"/>
      <c r="BP127" s="81"/>
      <c r="BQ127" s="81"/>
      <c r="BR127" s="96"/>
      <c r="BS127" s="81"/>
      <c r="BT127" s="118"/>
      <c r="BU127" s="118"/>
      <c r="BV127" s="118"/>
      <c r="BW127" s="119"/>
      <c r="BX127" s="119"/>
    </row>
    <row r="128" spans="2:76" x14ac:dyDescent="0.25">
      <c r="B128" s="86"/>
      <c r="C128" s="198"/>
      <c r="D128" s="117"/>
      <c r="E128" s="138"/>
      <c r="F128" s="12"/>
      <c r="G128" s="12"/>
      <c r="H128" s="12"/>
      <c r="I128" s="12"/>
      <c r="J128" s="139"/>
      <c r="K128" s="90"/>
      <c r="L128" s="91"/>
      <c r="M128" s="89"/>
      <c r="N128" s="26"/>
      <c r="O128" s="14"/>
      <c r="P128" s="18"/>
      <c r="Q128" s="86"/>
      <c r="R128" s="86"/>
      <c r="S128" s="94"/>
      <c r="T128" s="95"/>
      <c r="U128" s="94"/>
      <c r="X128" s="96"/>
      <c r="Y128" s="81"/>
      <c r="Z128" s="12"/>
      <c r="AA128" s="12"/>
      <c r="AB128" s="5"/>
      <c r="AC128" s="5"/>
      <c r="AD128" s="115"/>
      <c r="AE128" s="24"/>
      <c r="AF128" s="82"/>
      <c r="AG128" s="7"/>
      <c r="AH128" s="93"/>
      <c r="AL128" s="111"/>
      <c r="AM128" s="92"/>
      <c r="AN128" s="92"/>
      <c r="AO128" s="92"/>
      <c r="AP128" s="10"/>
      <c r="AQ128" s="112"/>
      <c r="AR128" s="113"/>
      <c r="AS128" s="113"/>
      <c r="AT128" s="77"/>
      <c r="AU128" s="160"/>
      <c r="AV128" s="160"/>
      <c r="AW128" s="114"/>
      <c r="AX128" s="114"/>
      <c r="AY128" s="12"/>
      <c r="AZ128" s="116"/>
      <c r="BA128" s="95"/>
      <c r="BB128" s="96"/>
      <c r="BC128" s="96"/>
      <c r="BD128" s="81"/>
      <c r="BE128" s="102"/>
      <c r="BF128" s="96"/>
      <c r="BG128" s="81"/>
      <c r="BH128" s="117"/>
      <c r="BI128" s="96"/>
      <c r="BJ128" s="81"/>
      <c r="BK128" s="81"/>
      <c r="BL128" s="96"/>
      <c r="BM128" s="81"/>
      <c r="BN128" s="117"/>
      <c r="BO128" s="117"/>
      <c r="BP128" s="81"/>
      <c r="BQ128" s="81"/>
      <c r="BR128" s="96"/>
      <c r="BS128" s="81"/>
      <c r="BT128" s="118"/>
      <c r="BU128" s="118"/>
      <c r="BV128" s="118"/>
      <c r="BW128" s="119"/>
      <c r="BX128" s="119"/>
    </row>
    <row r="129" spans="2:76" x14ac:dyDescent="0.25">
      <c r="B129" s="86"/>
      <c r="C129" s="198"/>
      <c r="D129" s="117"/>
      <c r="E129" s="138"/>
      <c r="F129" s="12"/>
      <c r="G129" s="12"/>
      <c r="H129" s="12"/>
      <c r="I129" s="12"/>
      <c r="J129" s="139"/>
      <c r="K129" s="90"/>
      <c r="L129" s="91"/>
      <c r="M129" s="89"/>
      <c r="N129" s="26"/>
      <c r="O129" s="14"/>
      <c r="P129" s="18"/>
      <c r="Q129" s="86"/>
      <c r="R129" s="86"/>
      <c r="S129" s="94"/>
      <c r="T129" s="95"/>
      <c r="U129" s="94"/>
      <c r="X129" s="96"/>
      <c r="Y129" s="81"/>
      <c r="Z129" s="12"/>
      <c r="AA129" s="12"/>
      <c r="AB129" s="5"/>
      <c r="AC129" s="5"/>
      <c r="AD129" s="115"/>
      <c r="AE129" s="24"/>
      <c r="AF129" s="82"/>
      <c r="AG129" s="7"/>
      <c r="AH129" s="93"/>
      <c r="AL129" s="111"/>
      <c r="AM129" s="92"/>
      <c r="AN129" s="92"/>
      <c r="AO129" s="92"/>
      <c r="AP129" s="10"/>
      <c r="AQ129" s="112"/>
      <c r="AR129" s="113"/>
      <c r="AS129" s="113"/>
      <c r="AT129" s="77"/>
      <c r="AU129" s="160"/>
      <c r="AV129" s="160"/>
      <c r="AW129" s="114"/>
      <c r="AX129" s="114"/>
      <c r="AY129" s="12"/>
      <c r="AZ129" s="116"/>
      <c r="BA129" s="95"/>
      <c r="BB129" s="96"/>
      <c r="BC129" s="96"/>
      <c r="BD129" s="81"/>
      <c r="BE129" s="102"/>
      <c r="BF129" s="96"/>
      <c r="BG129" s="81"/>
      <c r="BH129" s="117"/>
      <c r="BI129" s="96"/>
      <c r="BJ129" s="81"/>
      <c r="BK129" s="81"/>
      <c r="BL129" s="96"/>
      <c r="BM129" s="81"/>
      <c r="BN129" s="117"/>
      <c r="BO129" s="117"/>
      <c r="BP129" s="81"/>
      <c r="BQ129" s="81"/>
      <c r="BR129" s="96"/>
      <c r="BS129" s="81"/>
      <c r="BT129" s="118"/>
      <c r="BU129" s="118"/>
      <c r="BV129" s="118"/>
      <c r="BW129" s="119"/>
      <c r="BX129" s="119"/>
    </row>
    <row r="130" spans="2:76" x14ac:dyDescent="0.25">
      <c r="B130" s="86"/>
      <c r="C130" s="198"/>
      <c r="D130" s="117"/>
      <c r="E130" s="138"/>
      <c r="F130" s="12"/>
      <c r="G130" s="12"/>
      <c r="H130" s="12"/>
      <c r="I130" s="12"/>
      <c r="J130" s="139"/>
      <c r="K130" s="90"/>
      <c r="L130" s="91"/>
      <c r="M130" s="89"/>
      <c r="N130" s="26"/>
      <c r="O130" s="14"/>
      <c r="P130" s="18"/>
      <c r="Q130" s="86"/>
      <c r="R130" s="86"/>
      <c r="S130" s="94"/>
      <c r="T130" s="95"/>
      <c r="U130" s="94"/>
      <c r="X130" s="96"/>
      <c r="Y130" s="81"/>
      <c r="Z130" s="12"/>
      <c r="AA130" s="12"/>
      <c r="AB130" s="5"/>
      <c r="AC130" s="5"/>
      <c r="AD130" s="115"/>
      <c r="AE130" s="24"/>
      <c r="AF130" s="82"/>
      <c r="AG130" s="7"/>
      <c r="AH130" s="93"/>
      <c r="AL130" s="111"/>
      <c r="AM130" s="92"/>
      <c r="AN130" s="92"/>
      <c r="AO130" s="92"/>
      <c r="AP130" s="10"/>
      <c r="AQ130" s="112"/>
      <c r="AR130" s="113"/>
      <c r="AS130" s="113"/>
      <c r="AT130" s="77"/>
      <c r="AU130" s="160"/>
      <c r="AV130" s="160"/>
      <c r="AW130" s="114"/>
      <c r="AX130" s="114"/>
      <c r="AY130" s="12"/>
      <c r="AZ130" s="116"/>
      <c r="BA130" s="95"/>
      <c r="BB130" s="96"/>
      <c r="BC130" s="96"/>
      <c r="BD130" s="81"/>
      <c r="BE130" s="102"/>
      <c r="BF130" s="96"/>
      <c r="BG130" s="81"/>
      <c r="BH130" s="117"/>
      <c r="BI130" s="96"/>
      <c r="BJ130" s="81"/>
      <c r="BK130" s="81"/>
      <c r="BL130" s="96"/>
      <c r="BM130" s="81"/>
      <c r="BN130" s="117"/>
      <c r="BO130" s="117"/>
      <c r="BP130" s="81"/>
      <c r="BQ130" s="81"/>
      <c r="BR130" s="96"/>
      <c r="BS130" s="81"/>
      <c r="BT130" s="118"/>
      <c r="BU130" s="118"/>
      <c r="BV130" s="118"/>
      <c r="BW130" s="119"/>
      <c r="BX130" s="119"/>
    </row>
    <row r="131" spans="2:76" x14ac:dyDescent="0.25">
      <c r="B131" s="86"/>
      <c r="C131" s="198"/>
      <c r="D131" s="117"/>
      <c r="E131" s="138"/>
      <c r="F131" s="12"/>
      <c r="G131" s="12"/>
      <c r="H131" s="12"/>
      <c r="I131" s="12"/>
      <c r="J131" s="139"/>
      <c r="K131" s="90"/>
      <c r="L131" s="91"/>
      <c r="M131" s="89"/>
      <c r="N131" s="26"/>
      <c r="O131" s="14"/>
      <c r="P131" s="18"/>
      <c r="Q131" s="86"/>
      <c r="R131" s="86"/>
      <c r="S131" s="94"/>
      <c r="T131" s="95"/>
      <c r="U131" s="94"/>
      <c r="X131" s="96"/>
      <c r="Y131" s="81"/>
      <c r="Z131" s="12"/>
      <c r="AA131" s="12"/>
      <c r="AB131" s="5"/>
      <c r="AC131" s="5"/>
      <c r="AD131" s="115"/>
      <c r="AE131" s="24"/>
      <c r="AF131" s="82"/>
      <c r="AG131" s="7"/>
      <c r="AH131" s="93"/>
      <c r="AL131" s="111"/>
      <c r="AM131" s="92"/>
      <c r="AN131" s="92"/>
      <c r="AO131" s="92"/>
      <c r="AP131" s="10"/>
      <c r="AQ131" s="112"/>
      <c r="AR131" s="113"/>
      <c r="AS131" s="113"/>
      <c r="AT131" s="77"/>
      <c r="AU131" s="160"/>
      <c r="AV131" s="160"/>
      <c r="AW131" s="114"/>
      <c r="AX131" s="114"/>
      <c r="AY131" s="12"/>
      <c r="AZ131" s="116"/>
      <c r="BA131" s="95"/>
      <c r="BB131" s="96"/>
      <c r="BC131" s="96"/>
      <c r="BD131" s="81"/>
      <c r="BE131" s="102"/>
      <c r="BF131" s="96"/>
      <c r="BG131" s="81"/>
      <c r="BH131" s="117"/>
      <c r="BI131" s="96"/>
      <c r="BJ131" s="81"/>
      <c r="BK131" s="81"/>
      <c r="BL131" s="96"/>
      <c r="BM131" s="81"/>
      <c r="BN131" s="117"/>
      <c r="BO131" s="117"/>
      <c r="BP131" s="81"/>
      <c r="BQ131" s="81"/>
      <c r="BR131" s="96"/>
      <c r="BS131" s="81"/>
      <c r="BT131" s="118"/>
      <c r="BU131" s="118"/>
      <c r="BV131" s="118"/>
      <c r="BW131" s="119"/>
      <c r="BX131" s="119"/>
    </row>
    <row r="132" spans="2:76" x14ac:dyDescent="0.25">
      <c r="B132" s="86"/>
      <c r="C132" s="198"/>
      <c r="D132" s="117"/>
      <c r="E132" s="138"/>
      <c r="F132" s="12"/>
      <c r="G132" s="12"/>
      <c r="H132" s="12"/>
      <c r="I132" s="12"/>
      <c r="J132" s="139"/>
      <c r="K132" s="90"/>
      <c r="L132" s="91"/>
      <c r="M132" s="89"/>
      <c r="N132" s="26"/>
      <c r="O132" s="14"/>
      <c r="P132" s="18"/>
      <c r="Q132" s="86"/>
      <c r="R132" s="86"/>
      <c r="S132" s="94"/>
      <c r="T132" s="95"/>
      <c r="U132" s="94"/>
      <c r="X132" s="96"/>
      <c r="Y132" s="81"/>
      <c r="Z132" s="12"/>
      <c r="AA132" s="12"/>
      <c r="AB132" s="5"/>
      <c r="AC132" s="5"/>
      <c r="AD132" s="115"/>
      <c r="AE132" s="24"/>
      <c r="AF132" s="82"/>
      <c r="AG132" s="7"/>
      <c r="AH132" s="93"/>
      <c r="AL132" s="111"/>
      <c r="AM132" s="92"/>
      <c r="AN132" s="92"/>
      <c r="AO132" s="92"/>
      <c r="AP132" s="10"/>
      <c r="AQ132" s="112"/>
      <c r="AR132" s="113"/>
      <c r="AS132" s="113"/>
      <c r="AT132" s="77"/>
      <c r="AU132" s="160"/>
      <c r="AV132" s="160"/>
      <c r="AW132" s="114"/>
      <c r="AX132" s="114"/>
      <c r="AY132" s="12"/>
      <c r="AZ132" s="116"/>
      <c r="BA132" s="95"/>
      <c r="BB132" s="96"/>
      <c r="BC132" s="96"/>
      <c r="BD132" s="81"/>
      <c r="BE132" s="102"/>
      <c r="BF132" s="96"/>
      <c r="BG132" s="81"/>
      <c r="BH132" s="117"/>
      <c r="BI132" s="96"/>
      <c r="BJ132" s="81"/>
      <c r="BK132" s="81"/>
      <c r="BL132" s="96"/>
      <c r="BM132" s="81"/>
      <c r="BN132" s="117"/>
      <c r="BO132" s="117"/>
      <c r="BP132" s="81"/>
      <c r="BQ132" s="81"/>
      <c r="BR132" s="96"/>
      <c r="BS132" s="81"/>
      <c r="BT132" s="118"/>
      <c r="BU132" s="118"/>
      <c r="BV132" s="118"/>
      <c r="BW132" s="119"/>
      <c r="BX132" s="119"/>
    </row>
    <row r="133" spans="2:76" x14ac:dyDescent="0.25">
      <c r="B133" s="86"/>
      <c r="C133" s="198"/>
      <c r="D133" s="117"/>
      <c r="E133" s="138"/>
      <c r="F133" s="12"/>
      <c r="G133" s="12"/>
      <c r="H133" s="12"/>
      <c r="I133" s="12"/>
      <c r="J133" s="139"/>
      <c r="K133" s="90"/>
      <c r="L133" s="91"/>
      <c r="M133" s="89"/>
      <c r="N133" s="26"/>
      <c r="O133" s="14"/>
      <c r="P133" s="18"/>
      <c r="Q133" s="86"/>
      <c r="R133" s="86"/>
      <c r="S133" s="94"/>
      <c r="T133" s="95"/>
      <c r="U133" s="94"/>
      <c r="X133" s="96"/>
      <c r="Y133" s="81"/>
      <c r="Z133" s="12"/>
      <c r="AA133" s="12"/>
      <c r="AB133" s="5"/>
      <c r="AC133" s="5"/>
      <c r="AD133" s="115"/>
      <c r="AE133" s="24"/>
      <c r="AF133" s="82"/>
      <c r="AG133" s="7"/>
      <c r="AH133" s="93"/>
      <c r="AL133" s="111"/>
      <c r="AM133" s="92"/>
      <c r="AN133" s="92"/>
      <c r="AO133" s="92"/>
      <c r="AP133" s="10"/>
      <c r="AQ133" s="112"/>
      <c r="AR133" s="113"/>
      <c r="AS133" s="113"/>
      <c r="AT133" s="77"/>
      <c r="AU133" s="160"/>
      <c r="AV133" s="160"/>
      <c r="AW133" s="114"/>
      <c r="AX133" s="114"/>
      <c r="AY133" s="12"/>
      <c r="AZ133" s="116"/>
      <c r="BA133" s="95"/>
      <c r="BB133" s="96"/>
      <c r="BC133" s="96"/>
      <c r="BD133" s="81"/>
      <c r="BE133" s="102"/>
      <c r="BF133" s="96"/>
      <c r="BG133" s="81"/>
      <c r="BH133" s="117"/>
      <c r="BI133" s="96"/>
      <c r="BJ133" s="81"/>
      <c r="BK133" s="81"/>
      <c r="BL133" s="96"/>
      <c r="BM133" s="81"/>
      <c r="BN133" s="117"/>
      <c r="BO133" s="117"/>
      <c r="BP133" s="81"/>
      <c r="BQ133" s="81"/>
      <c r="BR133" s="96"/>
      <c r="BS133" s="81"/>
      <c r="BT133" s="118"/>
      <c r="BU133" s="118"/>
      <c r="BV133" s="118"/>
      <c r="BW133" s="119"/>
      <c r="BX133" s="119"/>
    </row>
    <row r="134" spans="2:76" x14ac:dyDescent="0.25">
      <c r="B134" s="86"/>
      <c r="C134" s="198"/>
      <c r="D134" s="117"/>
      <c r="E134" s="138"/>
      <c r="F134" s="12"/>
      <c r="G134" s="12"/>
      <c r="H134" s="12"/>
      <c r="I134" s="12"/>
      <c r="J134" s="139"/>
      <c r="K134" s="90"/>
      <c r="L134" s="91"/>
      <c r="M134" s="89"/>
      <c r="N134" s="26"/>
      <c r="O134" s="14"/>
      <c r="P134" s="18"/>
      <c r="Q134" s="86"/>
      <c r="R134" s="86"/>
      <c r="S134" s="94"/>
      <c r="T134" s="95"/>
      <c r="U134" s="94"/>
      <c r="X134" s="96"/>
      <c r="Y134" s="81"/>
      <c r="Z134" s="12"/>
      <c r="AA134" s="12"/>
      <c r="AB134" s="5"/>
      <c r="AC134" s="5"/>
      <c r="AD134" s="115"/>
      <c r="AE134" s="24"/>
      <c r="AF134" s="82"/>
      <c r="AG134" s="7"/>
      <c r="AH134" s="93"/>
      <c r="AL134" s="111"/>
      <c r="AM134" s="92"/>
      <c r="AN134" s="92"/>
      <c r="AO134" s="92"/>
      <c r="AP134" s="10"/>
      <c r="AQ134" s="112"/>
      <c r="AR134" s="113"/>
      <c r="AS134" s="113"/>
      <c r="AT134" s="77"/>
      <c r="AU134" s="160"/>
      <c r="AV134" s="160"/>
      <c r="AW134" s="114"/>
      <c r="AX134" s="114"/>
      <c r="AY134" s="12"/>
      <c r="AZ134" s="116"/>
      <c r="BA134" s="95"/>
      <c r="BB134" s="96"/>
      <c r="BC134" s="96"/>
      <c r="BD134" s="81"/>
      <c r="BE134" s="102"/>
      <c r="BF134" s="96"/>
      <c r="BG134" s="81"/>
      <c r="BH134" s="117"/>
      <c r="BI134" s="96"/>
      <c r="BJ134" s="81"/>
      <c r="BK134" s="81"/>
      <c r="BL134" s="96"/>
      <c r="BM134" s="81"/>
      <c r="BN134" s="117"/>
      <c r="BO134" s="117"/>
      <c r="BP134" s="81"/>
      <c r="BQ134" s="81"/>
      <c r="BR134" s="96"/>
      <c r="BS134" s="81"/>
      <c r="BT134" s="118"/>
      <c r="BU134" s="118"/>
      <c r="BV134" s="118"/>
      <c r="BW134" s="119"/>
      <c r="BX134" s="119"/>
    </row>
    <row r="135" spans="2:76" x14ac:dyDescent="0.25">
      <c r="B135" s="86"/>
      <c r="C135" s="198"/>
      <c r="D135" s="117"/>
      <c r="E135" s="138"/>
      <c r="F135" s="12"/>
      <c r="G135" s="12"/>
      <c r="H135" s="12"/>
      <c r="I135" s="12"/>
      <c r="J135" s="139"/>
      <c r="K135" s="90"/>
      <c r="L135" s="91"/>
      <c r="M135" s="89"/>
      <c r="N135" s="26"/>
      <c r="O135" s="14"/>
      <c r="P135" s="18"/>
      <c r="Q135" s="86"/>
      <c r="R135" s="86"/>
      <c r="S135" s="94"/>
      <c r="T135" s="95"/>
      <c r="U135" s="94"/>
      <c r="X135" s="96"/>
      <c r="Y135" s="81"/>
      <c r="Z135" s="12"/>
      <c r="AA135" s="12"/>
      <c r="AB135" s="5"/>
      <c r="AC135" s="5"/>
      <c r="AD135" s="115"/>
      <c r="AE135" s="24"/>
      <c r="AF135" s="82"/>
      <c r="AG135" s="7"/>
      <c r="AH135" s="93"/>
      <c r="AL135" s="111"/>
      <c r="AM135" s="92"/>
      <c r="AN135" s="92"/>
      <c r="AO135" s="92"/>
      <c r="AP135" s="10"/>
      <c r="AQ135" s="112"/>
      <c r="AR135" s="113"/>
      <c r="AS135" s="113"/>
      <c r="AT135" s="77"/>
      <c r="AU135" s="160"/>
      <c r="AV135" s="160"/>
      <c r="AW135" s="114"/>
      <c r="AX135" s="114"/>
      <c r="AY135" s="12"/>
      <c r="AZ135" s="116"/>
      <c r="BA135" s="95"/>
      <c r="BB135" s="96"/>
      <c r="BC135" s="96"/>
      <c r="BD135" s="81"/>
      <c r="BE135" s="102"/>
      <c r="BF135" s="96"/>
      <c r="BG135" s="81"/>
      <c r="BH135" s="117"/>
      <c r="BI135" s="96"/>
      <c r="BJ135" s="81"/>
      <c r="BK135" s="81"/>
      <c r="BL135" s="96"/>
      <c r="BM135" s="81"/>
      <c r="BN135" s="117"/>
      <c r="BO135" s="117"/>
      <c r="BP135" s="81"/>
      <c r="BQ135" s="81"/>
      <c r="BR135" s="96"/>
      <c r="BS135" s="81"/>
      <c r="BT135" s="118"/>
      <c r="BU135" s="118"/>
      <c r="BV135" s="118"/>
      <c r="BW135" s="119"/>
      <c r="BX135" s="119"/>
    </row>
    <row r="136" spans="2:76" x14ac:dyDescent="0.25">
      <c r="B136" s="86"/>
      <c r="C136" s="198"/>
      <c r="D136" s="117"/>
      <c r="E136" s="138"/>
      <c r="F136" s="12"/>
      <c r="G136" s="12"/>
      <c r="H136" s="12"/>
      <c r="I136" s="12"/>
      <c r="J136" s="139"/>
      <c r="K136" s="90"/>
      <c r="L136" s="91"/>
      <c r="M136" s="89"/>
      <c r="N136" s="26"/>
      <c r="O136" s="14"/>
      <c r="P136" s="18"/>
      <c r="Q136" s="86"/>
      <c r="R136" s="86"/>
      <c r="S136" s="94"/>
      <c r="T136" s="95"/>
      <c r="U136" s="94"/>
      <c r="X136" s="96"/>
      <c r="Y136" s="81"/>
      <c r="Z136" s="12"/>
      <c r="AA136" s="12"/>
      <c r="AB136" s="5"/>
      <c r="AC136" s="5"/>
      <c r="AD136" s="115"/>
      <c r="AE136" s="24"/>
      <c r="AF136" s="82"/>
      <c r="AG136" s="7"/>
      <c r="AH136" s="93"/>
      <c r="AL136" s="111"/>
      <c r="AM136" s="92"/>
      <c r="AN136" s="92"/>
      <c r="AO136" s="92"/>
      <c r="AP136" s="10"/>
      <c r="AQ136" s="112"/>
      <c r="AR136" s="113"/>
      <c r="AS136" s="113"/>
      <c r="AT136" s="77"/>
      <c r="AU136" s="160"/>
      <c r="AV136" s="160"/>
      <c r="AW136" s="114"/>
      <c r="AX136" s="114"/>
      <c r="AY136" s="12"/>
      <c r="AZ136" s="116"/>
      <c r="BA136" s="95"/>
      <c r="BB136" s="96"/>
      <c r="BC136" s="96"/>
      <c r="BD136" s="81"/>
      <c r="BE136" s="102"/>
      <c r="BF136" s="96"/>
      <c r="BG136" s="81"/>
      <c r="BH136" s="117"/>
      <c r="BI136" s="96"/>
      <c r="BJ136" s="81"/>
      <c r="BK136" s="81"/>
      <c r="BL136" s="96"/>
      <c r="BM136" s="81"/>
      <c r="BN136" s="117"/>
      <c r="BO136" s="117"/>
      <c r="BP136" s="81"/>
      <c r="BQ136" s="81"/>
      <c r="BR136" s="96"/>
      <c r="BS136" s="81"/>
      <c r="BT136" s="118"/>
      <c r="BU136" s="118"/>
      <c r="BV136" s="118"/>
      <c r="BW136" s="119"/>
      <c r="BX136" s="119"/>
    </row>
    <row r="137" spans="2:76" x14ac:dyDescent="0.25">
      <c r="B137" s="86"/>
      <c r="C137" s="198"/>
      <c r="D137" s="117"/>
      <c r="E137" s="138"/>
      <c r="F137" s="12"/>
      <c r="G137" s="12"/>
      <c r="H137" s="12"/>
      <c r="I137" s="12"/>
      <c r="J137" s="139"/>
      <c r="K137" s="90"/>
      <c r="L137" s="91"/>
      <c r="M137" s="89"/>
      <c r="N137" s="26"/>
      <c r="O137" s="14"/>
      <c r="P137" s="18"/>
      <c r="Q137" s="86"/>
      <c r="R137" s="86"/>
      <c r="S137" s="94"/>
      <c r="T137" s="95"/>
      <c r="U137" s="94"/>
      <c r="X137" s="96"/>
      <c r="Y137" s="81"/>
      <c r="Z137" s="12"/>
      <c r="AA137" s="12"/>
      <c r="AB137" s="5"/>
      <c r="AC137" s="5"/>
      <c r="AD137" s="115"/>
      <c r="AE137" s="24"/>
      <c r="AF137" s="82"/>
      <c r="AG137" s="7"/>
      <c r="AH137" s="93"/>
      <c r="AL137" s="111"/>
      <c r="AM137" s="92"/>
      <c r="AN137" s="92"/>
      <c r="AO137" s="92"/>
      <c r="AP137" s="10"/>
      <c r="AQ137" s="112"/>
      <c r="AR137" s="113"/>
      <c r="AS137" s="113"/>
      <c r="AT137" s="77"/>
      <c r="AU137" s="160"/>
      <c r="AV137" s="160"/>
      <c r="AW137" s="114"/>
      <c r="AX137" s="114"/>
      <c r="AY137" s="12"/>
      <c r="AZ137" s="116"/>
      <c r="BA137" s="95"/>
      <c r="BB137" s="96"/>
      <c r="BC137" s="96"/>
      <c r="BD137" s="81"/>
      <c r="BE137" s="102"/>
      <c r="BF137" s="96"/>
      <c r="BG137" s="81"/>
      <c r="BH137" s="117"/>
      <c r="BI137" s="96"/>
      <c r="BJ137" s="81"/>
      <c r="BK137" s="81"/>
      <c r="BL137" s="96"/>
      <c r="BM137" s="81"/>
      <c r="BN137" s="117"/>
      <c r="BO137" s="117"/>
      <c r="BP137" s="81"/>
      <c r="BQ137" s="81"/>
      <c r="BR137" s="96"/>
      <c r="BS137" s="81"/>
      <c r="BT137" s="118"/>
      <c r="BU137" s="118"/>
      <c r="BV137" s="118"/>
      <c r="BW137" s="119"/>
      <c r="BX137" s="119"/>
    </row>
    <row r="138" spans="2:76" x14ac:dyDescent="0.25">
      <c r="B138" s="86"/>
      <c r="C138" s="198"/>
      <c r="D138" s="117"/>
      <c r="E138" s="138"/>
      <c r="F138" s="12"/>
      <c r="G138" s="12"/>
      <c r="H138" s="12"/>
      <c r="I138" s="12"/>
      <c r="J138" s="139"/>
      <c r="K138" s="90"/>
      <c r="L138" s="91"/>
      <c r="M138" s="89"/>
      <c r="N138" s="26"/>
      <c r="O138" s="14"/>
      <c r="P138" s="18"/>
      <c r="Q138" s="86"/>
      <c r="R138" s="86"/>
      <c r="S138" s="94"/>
      <c r="T138" s="95"/>
      <c r="U138" s="94"/>
      <c r="X138" s="96"/>
      <c r="Y138" s="81"/>
      <c r="Z138" s="12"/>
      <c r="AA138" s="12"/>
      <c r="AB138" s="5"/>
      <c r="AC138" s="5"/>
      <c r="AD138" s="115"/>
      <c r="AE138" s="24"/>
      <c r="AF138" s="82"/>
      <c r="AG138" s="7"/>
      <c r="AH138" s="93"/>
      <c r="AL138" s="111"/>
      <c r="AM138" s="92"/>
      <c r="AN138" s="92"/>
      <c r="AO138" s="92"/>
      <c r="AP138" s="10"/>
      <c r="AQ138" s="112"/>
      <c r="AR138" s="113"/>
      <c r="AS138" s="113"/>
      <c r="AT138" s="77"/>
      <c r="AU138" s="160"/>
      <c r="AV138" s="160"/>
      <c r="AW138" s="114"/>
      <c r="AX138" s="114"/>
      <c r="AY138" s="12"/>
      <c r="AZ138" s="116"/>
      <c r="BA138" s="95"/>
      <c r="BB138" s="96"/>
      <c r="BC138" s="96"/>
      <c r="BD138" s="81"/>
      <c r="BE138" s="102"/>
      <c r="BF138" s="96"/>
      <c r="BG138" s="81"/>
      <c r="BH138" s="117"/>
      <c r="BI138" s="96"/>
      <c r="BJ138" s="81"/>
      <c r="BK138" s="81"/>
      <c r="BL138" s="96"/>
      <c r="BM138" s="81"/>
      <c r="BN138" s="117"/>
      <c r="BO138" s="117"/>
      <c r="BP138" s="81"/>
      <c r="BQ138" s="81"/>
      <c r="BR138" s="96"/>
      <c r="BS138" s="81"/>
      <c r="BT138" s="118"/>
      <c r="BU138" s="118"/>
      <c r="BV138" s="118"/>
      <c r="BW138" s="119"/>
      <c r="BX138" s="119"/>
    </row>
    <row r="139" spans="2:76" x14ac:dyDescent="0.25">
      <c r="B139" s="86"/>
      <c r="C139" s="198"/>
      <c r="D139" s="117"/>
      <c r="E139" s="138"/>
      <c r="F139" s="12"/>
      <c r="G139" s="12"/>
      <c r="H139" s="12"/>
      <c r="I139" s="12"/>
      <c r="J139" s="139"/>
      <c r="K139" s="90"/>
      <c r="L139" s="91"/>
      <c r="M139" s="89"/>
      <c r="N139" s="26"/>
      <c r="O139" s="14"/>
      <c r="P139" s="18"/>
      <c r="Q139" s="86"/>
      <c r="R139" s="86"/>
      <c r="S139" s="94"/>
      <c r="T139" s="95"/>
      <c r="U139" s="94"/>
      <c r="X139" s="96"/>
      <c r="Y139" s="81"/>
      <c r="Z139" s="12"/>
      <c r="AA139" s="12"/>
      <c r="AB139" s="5"/>
      <c r="AC139" s="5"/>
      <c r="AD139" s="115"/>
      <c r="AE139" s="24"/>
      <c r="AF139" s="82"/>
      <c r="AG139" s="7"/>
      <c r="AH139" s="93"/>
      <c r="AL139" s="111"/>
      <c r="AM139" s="92"/>
      <c r="AN139" s="92"/>
      <c r="AO139" s="92"/>
      <c r="AP139" s="10"/>
      <c r="AQ139" s="112"/>
      <c r="AR139" s="113"/>
      <c r="AS139" s="113"/>
      <c r="AT139" s="77"/>
      <c r="AU139" s="160"/>
      <c r="AV139" s="160"/>
      <c r="AW139" s="114"/>
      <c r="AX139" s="114"/>
      <c r="AY139" s="12"/>
      <c r="AZ139" s="116"/>
      <c r="BA139" s="95"/>
      <c r="BB139" s="96"/>
      <c r="BC139" s="96"/>
      <c r="BD139" s="81"/>
      <c r="BE139" s="102"/>
      <c r="BF139" s="96"/>
      <c r="BG139" s="81"/>
      <c r="BH139" s="117"/>
      <c r="BI139" s="96"/>
      <c r="BJ139" s="81"/>
      <c r="BK139" s="81"/>
      <c r="BL139" s="96"/>
      <c r="BM139" s="81"/>
      <c r="BN139" s="117"/>
      <c r="BO139" s="117"/>
      <c r="BP139" s="81"/>
      <c r="BQ139" s="81"/>
      <c r="BR139" s="96"/>
      <c r="BS139" s="81"/>
      <c r="BT139" s="118"/>
      <c r="BU139" s="118"/>
      <c r="BV139" s="118"/>
      <c r="BW139" s="119"/>
      <c r="BX139" s="119"/>
    </row>
    <row r="140" spans="2:76" x14ac:dyDescent="0.25">
      <c r="B140" s="86"/>
      <c r="C140" s="198"/>
      <c r="D140" s="117"/>
      <c r="E140" s="138"/>
      <c r="F140" s="12"/>
      <c r="G140" s="12"/>
      <c r="H140" s="12"/>
      <c r="I140" s="12"/>
      <c r="J140" s="139"/>
      <c r="K140" s="90"/>
      <c r="L140" s="91"/>
      <c r="M140" s="89"/>
      <c r="N140" s="26"/>
      <c r="O140" s="14"/>
      <c r="P140" s="18"/>
      <c r="Q140" s="86"/>
      <c r="R140" s="86"/>
      <c r="S140" s="94"/>
      <c r="T140" s="95"/>
      <c r="U140" s="94"/>
      <c r="X140" s="96"/>
      <c r="Y140" s="81"/>
      <c r="Z140" s="12"/>
      <c r="AA140" s="12"/>
      <c r="AB140" s="5"/>
      <c r="AC140" s="5"/>
      <c r="AD140" s="115"/>
      <c r="AE140" s="24"/>
      <c r="AF140" s="82"/>
      <c r="AG140" s="7"/>
      <c r="AH140" s="93"/>
      <c r="AL140" s="111"/>
      <c r="AM140" s="92"/>
      <c r="AN140" s="92"/>
      <c r="AO140" s="92"/>
      <c r="AP140" s="10"/>
      <c r="AQ140" s="112"/>
      <c r="AR140" s="113"/>
      <c r="AS140" s="113"/>
      <c r="AT140" s="77"/>
      <c r="AU140" s="160"/>
      <c r="AV140" s="160"/>
      <c r="AW140" s="114"/>
      <c r="AX140" s="114"/>
      <c r="AY140" s="12"/>
      <c r="AZ140" s="116"/>
      <c r="BA140" s="95"/>
      <c r="BB140" s="96"/>
      <c r="BC140" s="96"/>
      <c r="BD140" s="81"/>
      <c r="BE140" s="102"/>
      <c r="BF140" s="96"/>
      <c r="BG140" s="81"/>
      <c r="BH140" s="117"/>
      <c r="BI140" s="96"/>
      <c r="BJ140" s="81"/>
      <c r="BK140" s="81"/>
      <c r="BL140" s="96"/>
      <c r="BM140" s="81"/>
      <c r="BN140" s="117"/>
      <c r="BO140" s="117"/>
      <c r="BP140" s="81"/>
      <c r="BQ140" s="81"/>
      <c r="BR140" s="96"/>
      <c r="BS140" s="81"/>
      <c r="BT140" s="118"/>
      <c r="BU140" s="118"/>
      <c r="BV140" s="118"/>
      <c r="BW140" s="119"/>
      <c r="BX140" s="119"/>
    </row>
    <row r="141" spans="2:76" x14ac:dyDescent="0.25">
      <c r="B141" s="86"/>
      <c r="C141" s="198"/>
      <c r="D141" s="117"/>
      <c r="E141" s="138"/>
      <c r="F141" s="12"/>
      <c r="G141" s="12"/>
      <c r="H141" s="12"/>
      <c r="I141" s="12"/>
      <c r="J141" s="139"/>
      <c r="K141" s="90"/>
      <c r="L141" s="91"/>
      <c r="M141" s="89"/>
      <c r="N141" s="26"/>
      <c r="O141" s="14"/>
      <c r="P141" s="18"/>
      <c r="Q141" s="86"/>
      <c r="R141" s="86"/>
      <c r="S141" s="94"/>
      <c r="T141" s="95"/>
      <c r="U141" s="94"/>
      <c r="X141" s="96"/>
      <c r="Y141" s="81"/>
      <c r="Z141" s="12"/>
      <c r="AA141" s="12"/>
      <c r="AB141" s="5"/>
      <c r="AC141" s="5"/>
      <c r="AD141" s="115"/>
      <c r="AE141" s="24"/>
      <c r="AF141" s="82"/>
      <c r="AG141" s="7"/>
      <c r="AH141" s="93"/>
      <c r="AL141" s="111"/>
      <c r="AM141" s="92"/>
      <c r="AN141" s="92"/>
      <c r="AO141" s="92"/>
      <c r="AP141" s="10"/>
      <c r="AQ141" s="112"/>
      <c r="AR141" s="113"/>
      <c r="AS141" s="113"/>
      <c r="AT141" s="77"/>
      <c r="AU141" s="160"/>
      <c r="AV141" s="160"/>
      <c r="AW141" s="114"/>
      <c r="AX141" s="114"/>
      <c r="AY141" s="12"/>
      <c r="AZ141" s="116"/>
      <c r="BA141" s="95"/>
      <c r="BB141" s="96"/>
      <c r="BC141" s="96"/>
      <c r="BD141" s="81"/>
      <c r="BE141" s="102"/>
      <c r="BF141" s="96"/>
      <c r="BG141" s="81"/>
      <c r="BH141" s="117"/>
      <c r="BI141" s="96"/>
      <c r="BJ141" s="81"/>
      <c r="BK141" s="81"/>
      <c r="BL141" s="96"/>
      <c r="BM141" s="81"/>
      <c r="BN141" s="117"/>
      <c r="BO141" s="117"/>
      <c r="BP141" s="81"/>
      <c r="BQ141" s="81"/>
      <c r="BR141" s="96"/>
      <c r="BS141" s="81"/>
      <c r="BT141" s="118"/>
      <c r="BU141" s="118"/>
      <c r="BV141" s="118"/>
      <c r="BW141" s="119"/>
      <c r="BX141" s="119"/>
    </row>
    <row r="142" spans="2:76" x14ac:dyDescent="0.25">
      <c r="B142" s="86"/>
      <c r="C142" s="198"/>
      <c r="D142" s="117"/>
      <c r="E142" s="138"/>
      <c r="F142" s="12"/>
      <c r="G142" s="12"/>
      <c r="H142" s="12"/>
      <c r="I142" s="12"/>
      <c r="J142" s="139"/>
      <c r="K142" s="90"/>
      <c r="L142" s="91"/>
      <c r="M142" s="89"/>
      <c r="N142" s="26"/>
      <c r="O142" s="14"/>
      <c r="P142" s="18"/>
      <c r="Q142" s="86"/>
      <c r="R142" s="86"/>
      <c r="S142" s="94"/>
      <c r="T142" s="95"/>
      <c r="U142" s="94"/>
      <c r="X142" s="96"/>
      <c r="Y142" s="81"/>
      <c r="Z142" s="12"/>
      <c r="AA142" s="12"/>
      <c r="AB142" s="5"/>
      <c r="AC142" s="5"/>
      <c r="AD142" s="115"/>
      <c r="AE142" s="24"/>
      <c r="AF142" s="82"/>
      <c r="AG142" s="7"/>
      <c r="AH142" s="93"/>
      <c r="AL142" s="111"/>
      <c r="AM142" s="92"/>
      <c r="AN142" s="92"/>
      <c r="AO142" s="92"/>
      <c r="AP142" s="10"/>
      <c r="AQ142" s="112"/>
      <c r="AR142" s="113"/>
      <c r="AS142" s="113"/>
      <c r="AT142" s="77"/>
      <c r="AU142" s="160"/>
      <c r="AV142" s="160"/>
      <c r="AW142" s="114"/>
      <c r="AX142" s="114"/>
      <c r="AY142" s="12"/>
      <c r="AZ142" s="116"/>
      <c r="BA142" s="95"/>
      <c r="BB142" s="96"/>
      <c r="BC142" s="96"/>
      <c r="BD142" s="81"/>
      <c r="BE142" s="102"/>
      <c r="BF142" s="96"/>
      <c r="BG142" s="81"/>
      <c r="BH142" s="117"/>
      <c r="BI142" s="96"/>
      <c r="BJ142" s="81"/>
      <c r="BK142" s="81"/>
      <c r="BL142" s="96"/>
      <c r="BM142" s="81"/>
      <c r="BN142" s="117"/>
      <c r="BO142" s="117"/>
      <c r="BP142" s="81"/>
      <c r="BQ142" s="81"/>
      <c r="BR142" s="96"/>
      <c r="BS142" s="81"/>
      <c r="BT142" s="118"/>
      <c r="BU142" s="118"/>
      <c r="BV142" s="118"/>
      <c r="BW142" s="119"/>
      <c r="BX142" s="119"/>
    </row>
    <row r="143" spans="2:76" x14ac:dyDescent="0.25">
      <c r="B143" s="86"/>
      <c r="C143" s="198"/>
      <c r="D143" s="117"/>
      <c r="E143" s="138"/>
      <c r="F143" s="12"/>
      <c r="G143" s="12"/>
      <c r="H143" s="12"/>
      <c r="I143" s="12"/>
      <c r="J143" s="139"/>
      <c r="K143" s="90"/>
      <c r="L143" s="91"/>
      <c r="M143" s="89"/>
      <c r="N143" s="26"/>
      <c r="O143" s="14"/>
      <c r="P143" s="18"/>
      <c r="Q143" s="86"/>
      <c r="R143" s="86"/>
      <c r="S143" s="94"/>
      <c r="T143" s="95"/>
      <c r="U143" s="94"/>
      <c r="X143" s="96"/>
      <c r="Y143" s="81"/>
      <c r="Z143" s="12"/>
      <c r="AA143" s="12"/>
      <c r="AB143" s="5"/>
      <c r="AC143" s="5"/>
      <c r="AD143" s="115"/>
      <c r="AE143" s="24"/>
      <c r="AF143" s="82"/>
      <c r="AG143" s="7"/>
      <c r="AH143" s="93"/>
      <c r="AL143" s="111"/>
      <c r="AM143" s="92"/>
      <c r="AN143" s="92"/>
      <c r="AO143" s="92"/>
      <c r="AP143" s="10"/>
      <c r="AQ143" s="112"/>
      <c r="AR143" s="113"/>
      <c r="AS143" s="113"/>
      <c r="AT143" s="77"/>
      <c r="AU143" s="160"/>
      <c r="AV143" s="160"/>
      <c r="AW143" s="114"/>
      <c r="AX143" s="114"/>
      <c r="AY143" s="12"/>
      <c r="AZ143" s="116"/>
      <c r="BA143" s="95"/>
      <c r="BB143" s="96"/>
      <c r="BC143" s="96"/>
      <c r="BD143" s="81"/>
      <c r="BE143" s="102"/>
      <c r="BF143" s="96"/>
      <c r="BG143" s="81"/>
      <c r="BH143" s="117"/>
      <c r="BI143" s="96"/>
      <c r="BJ143" s="81"/>
      <c r="BK143" s="81"/>
      <c r="BL143" s="96"/>
      <c r="BM143" s="81"/>
      <c r="BN143" s="117"/>
      <c r="BO143" s="117"/>
      <c r="BP143" s="81"/>
      <c r="BQ143" s="81"/>
      <c r="BR143" s="96"/>
      <c r="BS143" s="81"/>
      <c r="BT143" s="118"/>
      <c r="BU143" s="118"/>
      <c r="BV143" s="118"/>
      <c r="BW143" s="119"/>
      <c r="BX143" s="119"/>
    </row>
    <row r="144" spans="2:76" x14ac:dyDescent="0.25">
      <c r="B144" s="86"/>
      <c r="C144" s="198"/>
      <c r="D144" s="117"/>
      <c r="E144" s="138"/>
      <c r="F144" s="12"/>
      <c r="G144" s="12"/>
      <c r="H144" s="12"/>
      <c r="I144" s="12"/>
      <c r="J144" s="139"/>
      <c r="K144" s="90"/>
      <c r="L144" s="91"/>
      <c r="M144" s="89"/>
      <c r="N144" s="26"/>
      <c r="O144" s="14"/>
      <c r="P144" s="18"/>
      <c r="Q144" s="86"/>
      <c r="R144" s="86"/>
      <c r="S144" s="94"/>
      <c r="T144" s="95"/>
      <c r="U144" s="94"/>
      <c r="X144" s="96"/>
      <c r="Y144" s="81"/>
      <c r="Z144" s="12"/>
      <c r="AA144" s="12"/>
      <c r="AB144" s="5"/>
      <c r="AC144" s="5"/>
      <c r="AD144" s="115"/>
      <c r="AE144" s="24"/>
      <c r="AF144" s="82"/>
      <c r="AG144" s="7"/>
      <c r="AH144" s="93"/>
      <c r="AL144" s="111"/>
      <c r="AM144" s="92"/>
      <c r="AN144" s="92"/>
      <c r="AO144" s="92"/>
      <c r="AP144" s="10"/>
      <c r="AQ144" s="112"/>
      <c r="AR144" s="113"/>
      <c r="AS144" s="113"/>
      <c r="AT144" s="77"/>
      <c r="AU144" s="160"/>
      <c r="AV144" s="160"/>
      <c r="AW144" s="114"/>
      <c r="AX144" s="114"/>
      <c r="AY144" s="12"/>
      <c r="AZ144" s="116"/>
      <c r="BA144" s="95"/>
      <c r="BB144" s="96"/>
      <c r="BC144" s="96"/>
      <c r="BD144" s="81"/>
      <c r="BE144" s="102"/>
      <c r="BF144" s="96"/>
      <c r="BG144" s="81"/>
      <c r="BH144" s="117"/>
      <c r="BI144" s="96"/>
      <c r="BJ144" s="81"/>
      <c r="BK144" s="81"/>
      <c r="BL144" s="96"/>
      <c r="BM144" s="81"/>
      <c r="BN144" s="117"/>
      <c r="BO144" s="117"/>
      <c r="BP144" s="81"/>
      <c r="BQ144" s="81"/>
      <c r="BR144" s="96"/>
      <c r="BS144" s="81"/>
      <c r="BT144" s="118"/>
      <c r="BU144" s="118"/>
      <c r="BV144" s="118"/>
      <c r="BW144" s="119"/>
      <c r="BX144" s="119"/>
    </row>
    <row r="145" spans="2:76" x14ac:dyDescent="0.25">
      <c r="B145" s="86"/>
      <c r="C145" s="198"/>
      <c r="D145" s="117"/>
      <c r="E145" s="138"/>
      <c r="F145" s="12"/>
      <c r="G145" s="12"/>
      <c r="H145" s="12"/>
      <c r="I145" s="12"/>
      <c r="J145" s="139"/>
      <c r="K145" s="90"/>
      <c r="L145" s="91"/>
      <c r="M145" s="89"/>
      <c r="N145" s="26"/>
      <c r="O145" s="14"/>
      <c r="P145" s="18"/>
      <c r="Q145" s="86"/>
      <c r="R145" s="86"/>
      <c r="S145" s="94"/>
      <c r="T145" s="95"/>
      <c r="U145" s="94"/>
      <c r="X145" s="96"/>
      <c r="Y145" s="81"/>
      <c r="Z145" s="12"/>
      <c r="AA145" s="12"/>
      <c r="AB145" s="5"/>
      <c r="AC145" s="5"/>
      <c r="AD145" s="115"/>
      <c r="AE145" s="24"/>
      <c r="AF145" s="82"/>
      <c r="AG145" s="7"/>
      <c r="AH145" s="93"/>
      <c r="AL145" s="111"/>
      <c r="AM145" s="92"/>
      <c r="AN145" s="92"/>
      <c r="AO145" s="92"/>
      <c r="AP145" s="10"/>
      <c r="AQ145" s="112"/>
      <c r="AR145" s="113"/>
      <c r="AS145" s="113"/>
      <c r="AT145" s="77"/>
      <c r="AU145" s="160"/>
      <c r="AV145" s="160"/>
      <c r="AW145" s="114"/>
      <c r="AX145" s="114"/>
      <c r="AY145" s="12"/>
      <c r="AZ145" s="116"/>
      <c r="BA145" s="95"/>
      <c r="BB145" s="96"/>
      <c r="BC145" s="96"/>
      <c r="BD145" s="81"/>
      <c r="BE145" s="102"/>
      <c r="BF145" s="96"/>
      <c r="BG145" s="81"/>
      <c r="BH145" s="117"/>
      <c r="BI145" s="96"/>
      <c r="BJ145" s="81"/>
      <c r="BK145" s="81"/>
      <c r="BL145" s="96"/>
      <c r="BM145" s="81"/>
      <c r="BN145" s="117"/>
      <c r="BO145" s="117"/>
      <c r="BP145" s="81"/>
      <c r="BQ145" s="81"/>
      <c r="BR145" s="96"/>
      <c r="BS145" s="81"/>
      <c r="BT145" s="118"/>
      <c r="BU145" s="118"/>
      <c r="BV145" s="118"/>
      <c r="BW145" s="119"/>
      <c r="BX145" s="119"/>
    </row>
    <row r="146" spans="2:76" x14ac:dyDescent="0.25">
      <c r="B146" s="86"/>
      <c r="C146" s="198"/>
      <c r="D146" s="117"/>
      <c r="E146" s="138"/>
      <c r="F146" s="12"/>
      <c r="G146" s="12"/>
      <c r="H146" s="12"/>
      <c r="I146" s="12"/>
      <c r="J146" s="139"/>
      <c r="K146" s="90"/>
      <c r="L146" s="91"/>
      <c r="M146" s="89"/>
      <c r="N146" s="26"/>
      <c r="O146" s="14"/>
      <c r="P146" s="18"/>
      <c r="Q146" s="86"/>
      <c r="R146" s="86"/>
      <c r="S146" s="94"/>
      <c r="T146" s="95"/>
      <c r="U146" s="94"/>
      <c r="X146" s="96"/>
      <c r="Y146" s="81"/>
      <c r="Z146" s="12"/>
      <c r="AA146" s="12"/>
      <c r="AB146" s="5"/>
      <c r="AC146" s="5"/>
      <c r="AD146" s="115"/>
      <c r="AE146" s="24"/>
      <c r="AF146" s="82"/>
      <c r="AG146" s="7"/>
      <c r="AH146" s="93"/>
      <c r="AL146" s="111"/>
      <c r="AM146" s="92"/>
      <c r="AN146" s="92"/>
      <c r="AO146" s="92"/>
      <c r="AP146" s="10"/>
      <c r="AQ146" s="112"/>
      <c r="AR146" s="113"/>
      <c r="AS146" s="113"/>
      <c r="AT146" s="77"/>
      <c r="AU146" s="160"/>
      <c r="AV146" s="160"/>
      <c r="AW146" s="114"/>
      <c r="AX146" s="114"/>
      <c r="AY146" s="12"/>
      <c r="AZ146" s="116"/>
      <c r="BA146" s="95"/>
      <c r="BB146" s="96"/>
      <c r="BC146" s="96"/>
      <c r="BD146" s="81"/>
      <c r="BE146" s="102"/>
      <c r="BF146" s="96"/>
      <c r="BG146" s="81"/>
      <c r="BH146" s="117"/>
      <c r="BI146" s="96"/>
      <c r="BJ146" s="81"/>
      <c r="BK146" s="81"/>
      <c r="BL146" s="96"/>
      <c r="BM146" s="81"/>
      <c r="BN146" s="117"/>
      <c r="BO146" s="117"/>
      <c r="BP146" s="81"/>
      <c r="BQ146" s="81"/>
      <c r="BR146" s="96"/>
      <c r="BS146" s="81"/>
      <c r="BT146" s="118"/>
      <c r="BU146" s="118"/>
      <c r="BV146" s="118"/>
      <c r="BW146" s="119"/>
      <c r="BX146" s="119"/>
    </row>
    <row r="147" spans="2:76" x14ac:dyDescent="0.25">
      <c r="B147" s="86"/>
      <c r="C147" s="198"/>
      <c r="D147" s="117"/>
      <c r="E147" s="138"/>
      <c r="F147" s="12"/>
      <c r="G147" s="12"/>
      <c r="H147" s="12"/>
      <c r="I147" s="12"/>
      <c r="J147" s="139"/>
      <c r="K147" s="90"/>
      <c r="L147" s="91"/>
      <c r="M147" s="89"/>
      <c r="N147" s="26"/>
      <c r="O147" s="14"/>
      <c r="P147" s="18"/>
      <c r="Q147" s="86"/>
      <c r="R147" s="86"/>
      <c r="S147" s="94"/>
      <c r="T147" s="95"/>
      <c r="U147" s="94"/>
      <c r="X147" s="96"/>
      <c r="Y147" s="81"/>
      <c r="Z147" s="12"/>
      <c r="AA147" s="12"/>
      <c r="AB147" s="5"/>
      <c r="AC147" s="5"/>
      <c r="AD147" s="115"/>
      <c r="AE147" s="24"/>
      <c r="AF147" s="82"/>
      <c r="AG147" s="7"/>
      <c r="AH147" s="93"/>
      <c r="AL147" s="111"/>
      <c r="AM147" s="92"/>
      <c r="AN147" s="92"/>
      <c r="AO147" s="92"/>
      <c r="AP147" s="10"/>
      <c r="AQ147" s="112"/>
      <c r="AR147" s="113"/>
      <c r="AS147" s="113"/>
      <c r="AT147" s="77"/>
      <c r="AU147" s="160"/>
      <c r="AV147" s="160"/>
      <c r="AW147" s="114"/>
      <c r="AX147" s="114"/>
      <c r="AY147" s="12"/>
      <c r="AZ147" s="116"/>
      <c r="BA147" s="95"/>
      <c r="BB147" s="96"/>
      <c r="BC147" s="96"/>
      <c r="BD147" s="81"/>
      <c r="BE147" s="102"/>
      <c r="BF147" s="96"/>
      <c r="BG147" s="81"/>
      <c r="BH147" s="117"/>
      <c r="BI147" s="96"/>
      <c r="BJ147" s="81"/>
      <c r="BK147" s="81"/>
      <c r="BL147" s="96"/>
      <c r="BM147" s="81"/>
      <c r="BN147" s="117"/>
      <c r="BO147" s="117"/>
      <c r="BP147" s="81"/>
      <c r="BQ147" s="81"/>
      <c r="BR147" s="96"/>
      <c r="BS147" s="81"/>
      <c r="BT147" s="118"/>
      <c r="BU147" s="118"/>
      <c r="BV147" s="118"/>
      <c r="BW147" s="119"/>
      <c r="BX147" s="119"/>
    </row>
    <row r="148" spans="2:76" x14ac:dyDescent="0.25">
      <c r="B148" s="86"/>
      <c r="C148" s="198"/>
      <c r="D148" s="117"/>
      <c r="E148" s="138"/>
      <c r="F148" s="12"/>
      <c r="G148" s="12"/>
      <c r="H148" s="12"/>
      <c r="I148" s="12"/>
      <c r="J148" s="139"/>
      <c r="K148" s="90"/>
      <c r="L148" s="91"/>
      <c r="M148" s="89"/>
      <c r="N148" s="26"/>
      <c r="O148" s="14"/>
      <c r="P148" s="18"/>
      <c r="Q148" s="86"/>
      <c r="R148" s="86"/>
      <c r="S148" s="94"/>
      <c r="T148" s="95"/>
      <c r="U148" s="94"/>
      <c r="X148" s="96"/>
      <c r="Y148" s="81"/>
      <c r="Z148" s="12"/>
      <c r="AA148" s="12"/>
      <c r="AB148" s="5"/>
      <c r="AC148" s="5"/>
      <c r="AD148" s="115"/>
      <c r="AE148" s="24"/>
      <c r="AF148" s="82"/>
      <c r="AG148" s="7"/>
      <c r="AH148" s="93"/>
      <c r="AL148" s="111"/>
      <c r="AM148" s="92"/>
      <c r="AN148" s="92"/>
      <c r="AO148" s="92"/>
      <c r="AP148" s="10"/>
      <c r="AQ148" s="112"/>
      <c r="AR148" s="113"/>
      <c r="AS148" s="113"/>
      <c r="AT148" s="77"/>
      <c r="AU148" s="160"/>
      <c r="AV148" s="160"/>
      <c r="AW148" s="114"/>
      <c r="AX148" s="114"/>
      <c r="AY148" s="12"/>
      <c r="AZ148" s="116"/>
      <c r="BA148" s="95"/>
      <c r="BB148" s="96"/>
      <c r="BC148" s="96"/>
      <c r="BD148" s="81"/>
      <c r="BE148" s="102"/>
      <c r="BF148" s="96"/>
      <c r="BG148" s="81"/>
      <c r="BH148" s="117"/>
      <c r="BI148" s="96"/>
      <c r="BJ148" s="81"/>
      <c r="BK148" s="81"/>
      <c r="BL148" s="96"/>
      <c r="BM148" s="81"/>
      <c r="BN148" s="117"/>
      <c r="BO148" s="117"/>
      <c r="BP148" s="81"/>
      <c r="BQ148" s="81"/>
      <c r="BR148" s="96"/>
      <c r="BS148" s="81"/>
      <c r="BT148" s="118"/>
      <c r="BU148" s="118"/>
      <c r="BV148" s="118"/>
      <c r="BW148" s="119"/>
      <c r="BX148" s="119"/>
    </row>
    <row r="149" spans="2:76" x14ac:dyDescent="0.25">
      <c r="B149" s="86"/>
      <c r="C149" s="198"/>
      <c r="D149" s="117"/>
      <c r="E149" s="138"/>
      <c r="F149" s="12"/>
      <c r="G149" s="12"/>
      <c r="H149" s="12"/>
      <c r="I149" s="12"/>
      <c r="J149" s="139"/>
      <c r="K149" s="90"/>
      <c r="L149" s="91"/>
      <c r="M149" s="89"/>
      <c r="N149" s="26"/>
      <c r="O149" s="14"/>
      <c r="P149" s="18"/>
      <c r="Q149" s="86"/>
      <c r="R149" s="86"/>
      <c r="S149" s="94"/>
      <c r="T149" s="95"/>
      <c r="U149" s="94"/>
      <c r="X149" s="96"/>
      <c r="Y149" s="81"/>
      <c r="Z149" s="12"/>
      <c r="AA149" s="12"/>
      <c r="AB149" s="5"/>
      <c r="AC149" s="5"/>
      <c r="AD149" s="115"/>
      <c r="AE149" s="24"/>
      <c r="AF149" s="82"/>
      <c r="AG149" s="7"/>
      <c r="AH149" s="93"/>
      <c r="AL149" s="111"/>
      <c r="AM149" s="92"/>
      <c r="AN149" s="92"/>
      <c r="AO149" s="92"/>
      <c r="AP149" s="10"/>
      <c r="AQ149" s="112"/>
      <c r="AR149" s="113"/>
      <c r="AS149" s="113"/>
      <c r="AT149" s="77"/>
      <c r="AU149" s="160"/>
      <c r="AV149" s="160"/>
      <c r="AW149" s="114"/>
      <c r="AX149" s="114"/>
      <c r="AY149" s="12"/>
      <c r="AZ149" s="116"/>
      <c r="BA149" s="95"/>
      <c r="BB149" s="96"/>
      <c r="BC149" s="96"/>
      <c r="BD149" s="81"/>
      <c r="BE149" s="102"/>
      <c r="BF149" s="96"/>
      <c r="BG149" s="81"/>
      <c r="BH149" s="117"/>
      <c r="BI149" s="96"/>
      <c r="BJ149" s="81"/>
      <c r="BK149" s="81"/>
      <c r="BL149" s="96"/>
      <c r="BM149" s="81"/>
      <c r="BN149" s="117"/>
      <c r="BO149" s="117"/>
      <c r="BP149" s="81"/>
      <c r="BQ149" s="81"/>
      <c r="BR149" s="96"/>
      <c r="BS149" s="81"/>
      <c r="BT149" s="118"/>
      <c r="BU149" s="118"/>
      <c r="BV149" s="118"/>
      <c r="BW149" s="119"/>
      <c r="BX149" s="119"/>
    </row>
    <row r="150" spans="2:76" x14ac:dyDescent="0.25">
      <c r="B150" s="86"/>
      <c r="C150" s="198"/>
      <c r="D150" s="117"/>
      <c r="E150" s="138"/>
      <c r="F150" s="12"/>
      <c r="G150" s="12"/>
      <c r="H150" s="12"/>
      <c r="I150" s="12"/>
      <c r="J150" s="139"/>
      <c r="K150" s="90"/>
      <c r="L150" s="91"/>
      <c r="M150" s="89"/>
      <c r="N150" s="26"/>
      <c r="O150" s="14"/>
      <c r="P150" s="18"/>
      <c r="Q150" s="86"/>
      <c r="R150" s="86"/>
      <c r="S150" s="94"/>
      <c r="T150" s="95"/>
      <c r="U150" s="94"/>
      <c r="X150" s="96"/>
      <c r="Y150" s="81"/>
      <c r="Z150" s="12"/>
      <c r="AA150" s="12"/>
      <c r="AB150" s="5"/>
      <c r="AC150" s="5"/>
      <c r="AD150" s="115"/>
      <c r="AE150" s="24"/>
      <c r="AF150" s="82"/>
      <c r="AG150" s="7"/>
      <c r="AH150" s="93"/>
      <c r="AL150" s="111"/>
      <c r="AM150" s="92"/>
      <c r="AN150" s="92"/>
      <c r="AO150" s="92"/>
      <c r="AP150" s="10"/>
      <c r="AQ150" s="112"/>
      <c r="AR150" s="113"/>
      <c r="AS150" s="113"/>
      <c r="AT150" s="77"/>
      <c r="AU150" s="160"/>
      <c r="AV150" s="160"/>
      <c r="AW150" s="114"/>
      <c r="AX150" s="114"/>
      <c r="AY150" s="12"/>
      <c r="AZ150" s="116"/>
      <c r="BA150" s="95"/>
      <c r="BB150" s="96"/>
      <c r="BC150" s="96"/>
      <c r="BD150" s="81"/>
      <c r="BE150" s="102"/>
      <c r="BF150" s="96"/>
      <c r="BG150" s="81"/>
      <c r="BH150" s="117"/>
      <c r="BI150" s="96"/>
      <c r="BJ150" s="81"/>
      <c r="BK150" s="81"/>
      <c r="BL150" s="96"/>
      <c r="BM150" s="81"/>
      <c r="BN150" s="117"/>
      <c r="BO150" s="117"/>
      <c r="BP150" s="81"/>
      <c r="BQ150" s="81"/>
      <c r="BR150" s="96"/>
      <c r="BS150" s="81"/>
      <c r="BT150" s="118"/>
      <c r="BU150" s="118"/>
      <c r="BV150" s="118"/>
      <c r="BW150" s="119"/>
      <c r="BX150" s="119"/>
    </row>
    <row r="151" spans="2:76" x14ac:dyDescent="0.25">
      <c r="B151" s="86"/>
      <c r="C151" s="198"/>
      <c r="D151" s="117"/>
      <c r="E151" s="138"/>
      <c r="F151" s="12"/>
      <c r="G151" s="12"/>
      <c r="H151" s="12"/>
      <c r="I151" s="12"/>
      <c r="J151" s="139"/>
      <c r="K151" s="90"/>
      <c r="L151" s="91"/>
      <c r="M151" s="89"/>
      <c r="N151" s="26"/>
      <c r="O151" s="14"/>
      <c r="P151" s="18"/>
      <c r="Q151" s="86"/>
      <c r="R151" s="86"/>
      <c r="S151" s="94"/>
      <c r="T151" s="95"/>
      <c r="U151" s="94"/>
      <c r="X151" s="96"/>
      <c r="Y151" s="81"/>
      <c r="Z151" s="12"/>
      <c r="AA151" s="12"/>
      <c r="AB151" s="5"/>
      <c r="AC151" s="5"/>
      <c r="AD151" s="115"/>
      <c r="AE151" s="24"/>
      <c r="AF151" s="82"/>
      <c r="AG151" s="7"/>
      <c r="AH151" s="93"/>
      <c r="AL151" s="111"/>
      <c r="AM151" s="92"/>
      <c r="AN151" s="92"/>
      <c r="AO151" s="92"/>
      <c r="AP151" s="10"/>
      <c r="AQ151" s="112"/>
      <c r="AR151" s="113"/>
      <c r="AS151" s="113"/>
      <c r="AT151" s="77"/>
      <c r="AU151" s="160"/>
      <c r="AV151" s="160"/>
      <c r="AW151" s="114"/>
      <c r="AX151" s="114"/>
      <c r="AY151" s="12"/>
      <c r="AZ151" s="116"/>
      <c r="BA151" s="95"/>
      <c r="BB151" s="96"/>
      <c r="BC151" s="96"/>
      <c r="BD151" s="81"/>
      <c r="BE151" s="102"/>
      <c r="BF151" s="96"/>
      <c r="BG151" s="81"/>
      <c r="BH151" s="117"/>
      <c r="BI151" s="96"/>
      <c r="BJ151" s="81"/>
      <c r="BK151" s="81"/>
      <c r="BL151" s="96"/>
      <c r="BM151" s="81"/>
      <c r="BN151" s="117"/>
      <c r="BO151" s="117"/>
      <c r="BP151" s="81"/>
      <c r="BQ151" s="81"/>
      <c r="BR151" s="96"/>
      <c r="BS151" s="81"/>
      <c r="BT151" s="118"/>
      <c r="BU151" s="118"/>
      <c r="BV151" s="118"/>
      <c r="BW151" s="119"/>
      <c r="BX151" s="119"/>
    </row>
    <row r="152" spans="2:76" x14ac:dyDescent="0.25">
      <c r="B152" s="86"/>
      <c r="C152" s="198"/>
      <c r="D152" s="117"/>
      <c r="E152" s="138"/>
      <c r="F152" s="12"/>
      <c r="G152" s="12"/>
      <c r="H152" s="12"/>
      <c r="I152" s="12"/>
      <c r="J152" s="139"/>
      <c r="K152" s="90"/>
      <c r="L152" s="91"/>
      <c r="M152" s="89"/>
      <c r="N152" s="26"/>
      <c r="O152" s="14"/>
      <c r="P152" s="18"/>
      <c r="Q152" s="86"/>
      <c r="R152" s="86"/>
      <c r="S152" s="94"/>
      <c r="T152" s="95"/>
      <c r="U152" s="94"/>
      <c r="X152" s="96"/>
      <c r="Y152" s="81"/>
      <c r="Z152" s="12"/>
      <c r="AA152" s="12"/>
      <c r="AB152" s="5"/>
      <c r="AC152" s="5"/>
      <c r="AD152" s="115"/>
      <c r="AE152" s="24"/>
      <c r="AF152" s="82"/>
      <c r="AG152" s="7"/>
      <c r="AH152" s="93"/>
      <c r="AL152" s="111"/>
      <c r="AM152" s="92"/>
      <c r="AN152" s="92"/>
      <c r="AO152" s="92"/>
      <c r="AP152" s="10"/>
      <c r="AQ152" s="112"/>
      <c r="AR152" s="113"/>
      <c r="AS152" s="113"/>
      <c r="AT152" s="77"/>
      <c r="AU152" s="160"/>
      <c r="AV152" s="160"/>
      <c r="AW152" s="114"/>
      <c r="AX152" s="114"/>
      <c r="AY152" s="12"/>
      <c r="AZ152" s="116"/>
      <c r="BA152" s="95"/>
      <c r="BB152" s="96"/>
      <c r="BC152" s="96"/>
      <c r="BD152" s="81"/>
      <c r="BE152" s="102"/>
      <c r="BF152" s="96"/>
      <c r="BG152" s="81"/>
      <c r="BH152" s="117"/>
      <c r="BI152" s="96"/>
      <c r="BJ152" s="81"/>
      <c r="BK152" s="81"/>
      <c r="BL152" s="96"/>
      <c r="BM152" s="81"/>
      <c r="BN152" s="117"/>
      <c r="BO152" s="117"/>
      <c r="BP152" s="81"/>
      <c r="BQ152" s="81"/>
      <c r="BR152" s="96"/>
      <c r="BS152" s="81"/>
      <c r="BT152" s="118"/>
      <c r="BU152" s="118"/>
      <c r="BV152" s="118"/>
      <c r="BW152" s="119"/>
      <c r="BX152" s="119"/>
    </row>
    <row r="153" spans="2:76" x14ac:dyDescent="0.25">
      <c r="B153" s="86"/>
      <c r="C153" s="198"/>
      <c r="D153" s="117"/>
      <c r="E153" s="138"/>
      <c r="F153" s="12"/>
      <c r="G153" s="12"/>
      <c r="H153" s="12"/>
      <c r="I153" s="12"/>
      <c r="J153" s="139"/>
      <c r="K153" s="90"/>
      <c r="L153" s="91"/>
      <c r="M153" s="89"/>
      <c r="N153" s="26"/>
      <c r="O153" s="14"/>
      <c r="P153" s="18"/>
      <c r="Q153" s="86"/>
      <c r="R153" s="86"/>
      <c r="S153" s="94"/>
      <c r="T153" s="95"/>
      <c r="U153" s="94"/>
      <c r="X153" s="96"/>
      <c r="Y153" s="81"/>
      <c r="Z153" s="12"/>
      <c r="AA153" s="12"/>
      <c r="AB153" s="5"/>
      <c r="AC153" s="5"/>
      <c r="AD153" s="115"/>
      <c r="AE153" s="24"/>
      <c r="AF153" s="82"/>
      <c r="AG153" s="7"/>
      <c r="AH153" s="93"/>
      <c r="AL153" s="111"/>
      <c r="AM153" s="92"/>
      <c r="AN153" s="92"/>
      <c r="AO153" s="92"/>
      <c r="AP153" s="10"/>
      <c r="AQ153" s="112"/>
      <c r="AR153" s="113"/>
      <c r="AS153" s="113"/>
      <c r="AT153" s="77"/>
      <c r="AU153" s="160"/>
      <c r="AV153" s="160"/>
      <c r="AW153" s="114"/>
      <c r="AX153" s="114"/>
      <c r="AY153" s="12"/>
      <c r="AZ153" s="116"/>
      <c r="BA153" s="95"/>
      <c r="BB153" s="96"/>
      <c r="BC153" s="96"/>
      <c r="BD153" s="81"/>
      <c r="BE153" s="102"/>
      <c r="BF153" s="96"/>
      <c r="BG153" s="81"/>
      <c r="BH153" s="117"/>
      <c r="BI153" s="96"/>
      <c r="BJ153" s="81"/>
      <c r="BK153" s="81"/>
      <c r="BL153" s="96"/>
      <c r="BM153" s="81"/>
      <c r="BN153" s="117"/>
      <c r="BO153" s="117"/>
      <c r="BP153" s="81"/>
      <c r="BQ153" s="81"/>
      <c r="BR153" s="96"/>
      <c r="BS153" s="81"/>
      <c r="BT153" s="118"/>
      <c r="BU153" s="118"/>
      <c r="BV153" s="118"/>
      <c r="BW153" s="119"/>
      <c r="BX153" s="119"/>
    </row>
    <row r="154" spans="2:76" x14ac:dyDescent="0.25">
      <c r="B154" s="86"/>
      <c r="C154" s="198"/>
      <c r="D154" s="117"/>
      <c r="E154" s="138"/>
      <c r="F154" s="12"/>
      <c r="G154" s="12"/>
      <c r="H154" s="12"/>
      <c r="I154" s="12"/>
      <c r="J154" s="139"/>
      <c r="K154" s="90"/>
      <c r="L154" s="91"/>
      <c r="M154" s="89"/>
      <c r="N154" s="26"/>
      <c r="O154" s="14"/>
      <c r="P154" s="18"/>
      <c r="Q154" s="86"/>
      <c r="R154" s="86"/>
      <c r="S154" s="94"/>
      <c r="T154" s="95"/>
      <c r="U154" s="94"/>
      <c r="X154" s="96"/>
      <c r="Y154" s="81"/>
      <c r="Z154" s="12"/>
      <c r="AA154" s="12"/>
      <c r="AB154" s="5"/>
      <c r="AC154" s="5"/>
      <c r="AD154" s="115"/>
      <c r="AE154" s="24"/>
      <c r="AF154" s="82"/>
      <c r="AG154" s="7"/>
      <c r="AH154" s="93"/>
      <c r="AL154" s="111"/>
      <c r="AM154" s="92"/>
      <c r="AN154" s="92"/>
      <c r="AO154" s="92"/>
      <c r="AP154" s="10"/>
      <c r="AQ154" s="112"/>
      <c r="AR154" s="113"/>
      <c r="AS154" s="113"/>
      <c r="AT154" s="77"/>
      <c r="AU154" s="160"/>
      <c r="AV154" s="160"/>
      <c r="AW154" s="114"/>
      <c r="AX154" s="114"/>
      <c r="AY154" s="12"/>
      <c r="AZ154" s="116"/>
      <c r="BA154" s="95"/>
      <c r="BB154" s="96"/>
      <c r="BC154" s="96"/>
      <c r="BD154" s="81"/>
      <c r="BE154" s="102"/>
      <c r="BF154" s="96"/>
      <c r="BG154" s="81"/>
      <c r="BH154" s="117"/>
      <c r="BI154" s="96"/>
      <c r="BJ154" s="81"/>
      <c r="BK154" s="81"/>
      <c r="BL154" s="96"/>
      <c r="BM154" s="81"/>
      <c r="BN154" s="117"/>
      <c r="BO154" s="117"/>
      <c r="BP154" s="81"/>
      <c r="BQ154" s="81"/>
      <c r="BR154" s="96"/>
      <c r="BS154" s="81"/>
      <c r="BT154" s="118"/>
      <c r="BU154" s="118"/>
      <c r="BV154" s="118"/>
      <c r="BW154" s="119"/>
      <c r="BX154" s="119"/>
    </row>
    <row r="155" spans="2:76" x14ac:dyDescent="0.25">
      <c r="B155" s="86"/>
      <c r="C155" s="198"/>
      <c r="D155" s="117"/>
      <c r="E155" s="138"/>
      <c r="F155" s="12"/>
      <c r="G155" s="12"/>
      <c r="H155" s="12"/>
      <c r="I155" s="12"/>
      <c r="J155" s="139"/>
      <c r="K155" s="90"/>
      <c r="L155" s="91"/>
      <c r="M155" s="89"/>
      <c r="N155" s="26"/>
      <c r="O155" s="14"/>
      <c r="P155" s="18"/>
      <c r="Q155" s="86"/>
      <c r="R155" s="86"/>
      <c r="S155" s="94"/>
      <c r="T155" s="95"/>
      <c r="U155" s="94"/>
      <c r="X155" s="96"/>
      <c r="Y155" s="81"/>
      <c r="Z155" s="12"/>
      <c r="AA155" s="12"/>
      <c r="AB155" s="5"/>
      <c r="AC155" s="5"/>
      <c r="AD155" s="115"/>
      <c r="AE155" s="24"/>
      <c r="AF155" s="82"/>
      <c r="AG155" s="7"/>
      <c r="AH155" s="93"/>
      <c r="AL155" s="111"/>
      <c r="AM155" s="92"/>
      <c r="AN155" s="92"/>
      <c r="AO155" s="92"/>
      <c r="AP155" s="10"/>
      <c r="AQ155" s="112"/>
      <c r="AR155" s="113"/>
      <c r="AS155" s="113"/>
      <c r="AT155" s="77"/>
      <c r="AU155" s="160"/>
      <c r="AV155" s="160"/>
      <c r="AW155" s="114"/>
      <c r="AX155" s="114"/>
      <c r="AY155" s="12"/>
      <c r="AZ155" s="116"/>
      <c r="BA155" s="95"/>
      <c r="BB155" s="96"/>
      <c r="BC155" s="96"/>
      <c r="BD155" s="81"/>
      <c r="BE155" s="102"/>
      <c r="BF155" s="96"/>
      <c r="BG155" s="81"/>
      <c r="BH155" s="117"/>
      <c r="BI155" s="96"/>
      <c r="BJ155" s="81"/>
      <c r="BK155" s="81"/>
      <c r="BL155" s="96"/>
      <c r="BM155" s="81"/>
      <c r="BN155" s="117"/>
      <c r="BO155" s="117"/>
      <c r="BP155" s="81"/>
      <c r="BQ155" s="81"/>
      <c r="BR155" s="96"/>
      <c r="BS155" s="81"/>
      <c r="BT155" s="118"/>
      <c r="BU155" s="118"/>
      <c r="BV155" s="118"/>
      <c r="BW155" s="119"/>
      <c r="BX155" s="119"/>
    </row>
    <row r="156" spans="2:76" x14ac:dyDescent="0.25">
      <c r="B156" s="86"/>
      <c r="C156" s="198"/>
      <c r="D156" s="117"/>
      <c r="E156" s="138"/>
      <c r="F156" s="12"/>
      <c r="G156" s="12"/>
      <c r="H156" s="12"/>
      <c r="I156" s="12"/>
      <c r="J156" s="139"/>
      <c r="K156" s="90"/>
      <c r="L156" s="91"/>
      <c r="M156" s="89"/>
      <c r="N156" s="26"/>
      <c r="O156" s="14"/>
      <c r="P156" s="18"/>
      <c r="Q156" s="86"/>
      <c r="R156" s="86"/>
      <c r="S156" s="94"/>
      <c r="T156" s="95"/>
      <c r="U156" s="94"/>
      <c r="X156" s="96"/>
      <c r="Y156" s="81"/>
      <c r="Z156" s="12"/>
      <c r="AA156" s="12"/>
      <c r="AB156" s="5"/>
      <c r="AC156" s="5"/>
      <c r="AD156" s="115"/>
      <c r="AE156" s="24"/>
      <c r="AF156" s="82"/>
      <c r="AG156" s="7"/>
      <c r="AH156" s="93"/>
      <c r="AL156" s="111"/>
      <c r="AM156" s="92"/>
      <c r="AN156" s="92"/>
      <c r="AO156" s="92"/>
      <c r="AP156" s="10"/>
      <c r="AQ156" s="112"/>
      <c r="AR156" s="113"/>
      <c r="AS156" s="113"/>
      <c r="AT156" s="77"/>
      <c r="AU156" s="160"/>
      <c r="AV156" s="160"/>
      <c r="AW156" s="114"/>
      <c r="AX156" s="114"/>
      <c r="AY156" s="12"/>
      <c r="AZ156" s="116"/>
      <c r="BA156" s="95"/>
      <c r="BB156" s="96"/>
      <c r="BC156" s="96"/>
      <c r="BD156" s="81"/>
      <c r="BE156" s="102"/>
      <c r="BF156" s="96"/>
      <c r="BG156" s="81"/>
      <c r="BH156" s="117"/>
      <c r="BI156" s="96"/>
      <c r="BJ156" s="81"/>
      <c r="BK156" s="81"/>
      <c r="BL156" s="96"/>
      <c r="BM156" s="81"/>
      <c r="BN156" s="117"/>
      <c r="BO156" s="117"/>
      <c r="BP156" s="81"/>
      <c r="BQ156" s="81"/>
      <c r="BR156" s="96"/>
      <c r="BS156" s="81"/>
      <c r="BT156" s="118"/>
      <c r="BU156" s="118"/>
      <c r="BV156" s="118"/>
      <c r="BW156" s="119"/>
      <c r="BX156" s="119"/>
    </row>
    <row r="157" spans="2:76" x14ac:dyDescent="0.25">
      <c r="B157" s="86"/>
      <c r="C157" s="198"/>
      <c r="D157" s="117"/>
      <c r="E157" s="138"/>
      <c r="F157" s="12"/>
      <c r="G157" s="12"/>
      <c r="H157" s="12"/>
      <c r="I157" s="12"/>
      <c r="J157" s="139"/>
      <c r="K157" s="90"/>
      <c r="L157" s="91"/>
      <c r="M157" s="89"/>
      <c r="N157" s="26"/>
      <c r="O157" s="14"/>
      <c r="P157" s="18"/>
      <c r="Q157" s="86"/>
      <c r="R157" s="86"/>
      <c r="S157" s="94"/>
      <c r="T157" s="95"/>
      <c r="U157" s="94"/>
      <c r="X157" s="96"/>
      <c r="Y157" s="81"/>
      <c r="Z157" s="12"/>
      <c r="AA157" s="12"/>
      <c r="AB157" s="5"/>
      <c r="AC157" s="5"/>
      <c r="AD157" s="115"/>
      <c r="AE157" s="24"/>
      <c r="AF157" s="82"/>
      <c r="AG157" s="7"/>
      <c r="AH157" s="93"/>
      <c r="AL157" s="111"/>
      <c r="AM157" s="92"/>
      <c r="AN157" s="92"/>
      <c r="AO157" s="92"/>
      <c r="AP157" s="10"/>
      <c r="AQ157" s="112"/>
      <c r="AR157" s="113"/>
      <c r="AS157" s="113"/>
      <c r="AT157" s="77"/>
      <c r="AU157" s="160"/>
      <c r="AV157" s="160"/>
      <c r="AW157" s="114"/>
      <c r="AX157" s="114"/>
      <c r="AY157" s="12"/>
      <c r="AZ157" s="116"/>
      <c r="BA157" s="95"/>
      <c r="BB157" s="96"/>
      <c r="BC157" s="96"/>
      <c r="BD157" s="81"/>
      <c r="BE157" s="102"/>
      <c r="BF157" s="96"/>
      <c r="BG157" s="81"/>
      <c r="BH157" s="117"/>
      <c r="BI157" s="96"/>
      <c r="BJ157" s="81"/>
      <c r="BK157" s="81"/>
      <c r="BL157" s="96"/>
      <c r="BM157" s="81"/>
      <c r="BN157" s="117"/>
      <c r="BO157" s="117"/>
      <c r="BP157" s="81"/>
      <c r="BQ157" s="81"/>
      <c r="BR157" s="96"/>
      <c r="BS157" s="81"/>
      <c r="BT157" s="118"/>
      <c r="BU157" s="118"/>
      <c r="BV157" s="118"/>
      <c r="BW157" s="119"/>
      <c r="BX157" s="119"/>
    </row>
    <row r="158" spans="2:76" x14ac:dyDescent="0.25">
      <c r="B158" s="86"/>
      <c r="C158" s="198"/>
      <c r="D158" s="117"/>
      <c r="E158" s="138"/>
      <c r="F158" s="12"/>
      <c r="G158" s="12"/>
      <c r="H158" s="12"/>
      <c r="I158" s="12"/>
      <c r="J158" s="139"/>
      <c r="K158" s="90"/>
      <c r="L158" s="91"/>
      <c r="M158" s="89"/>
      <c r="N158" s="26"/>
      <c r="O158" s="14"/>
      <c r="P158" s="18"/>
      <c r="Q158" s="86"/>
      <c r="R158" s="86"/>
      <c r="S158" s="94"/>
      <c r="T158" s="95"/>
      <c r="U158" s="94"/>
      <c r="X158" s="96"/>
      <c r="Y158" s="81"/>
      <c r="Z158" s="12"/>
      <c r="AA158" s="12"/>
      <c r="AB158" s="5"/>
      <c r="AC158" s="5"/>
      <c r="AD158" s="115"/>
      <c r="AE158" s="24"/>
      <c r="AF158" s="82"/>
      <c r="AG158" s="7"/>
      <c r="AH158" s="93"/>
      <c r="AL158" s="111"/>
      <c r="AM158" s="92"/>
      <c r="AN158" s="92"/>
      <c r="AO158" s="92"/>
      <c r="AP158" s="10"/>
      <c r="AQ158" s="112"/>
      <c r="AR158" s="113"/>
      <c r="AS158" s="113"/>
      <c r="AT158" s="77"/>
      <c r="AU158" s="160"/>
      <c r="AV158" s="160"/>
      <c r="AW158" s="114"/>
      <c r="AX158" s="114"/>
      <c r="AY158" s="12"/>
      <c r="AZ158" s="116"/>
      <c r="BA158" s="95"/>
      <c r="BB158" s="96"/>
      <c r="BC158" s="96"/>
      <c r="BD158" s="81"/>
      <c r="BE158" s="102"/>
      <c r="BF158" s="96"/>
      <c r="BG158" s="81"/>
      <c r="BH158" s="117"/>
      <c r="BI158" s="96"/>
      <c r="BJ158" s="81"/>
      <c r="BK158" s="81"/>
      <c r="BL158" s="96"/>
      <c r="BM158" s="81"/>
      <c r="BN158" s="117"/>
      <c r="BO158" s="117"/>
      <c r="BP158" s="81"/>
      <c r="BQ158" s="81"/>
      <c r="BR158" s="96"/>
      <c r="BS158" s="81"/>
      <c r="BT158" s="118"/>
      <c r="BU158" s="118"/>
      <c r="BV158" s="118"/>
      <c r="BW158" s="119"/>
      <c r="BX158" s="119"/>
    </row>
    <row r="159" spans="2:76" x14ac:dyDescent="0.25">
      <c r="B159" s="86"/>
      <c r="C159" s="198"/>
      <c r="D159" s="117"/>
      <c r="E159" s="138"/>
      <c r="F159" s="12"/>
      <c r="G159" s="12"/>
      <c r="H159" s="12"/>
      <c r="I159" s="12"/>
      <c r="J159" s="139"/>
      <c r="K159" s="90"/>
      <c r="L159" s="91"/>
      <c r="M159" s="89"/>
      <c r="N159" s="26"/>
      <c r="O159" s="14"/>
      <c r="P159" s="18"/>
      <c r="Q159" s="86"/>
      <c r="R159" s="86"/>
      <c r="S159" s="94"/>
      <c r="T159" s="95"/>
      <c r="U159" s="94"/>
      <c r="X159" s="96"/>
      <c r="Y159" s="81"/>
      <c r="Z159" s="12"/>
      <c r="AA159" s="12"/>
      <c r="AB159" s="5"/>
      <c r="AC159" s="5"/>
      <c r="AD159" s="115"/>
      <c r="AE159" s="24"/>
      <c r="AF159" s="82"/>
      <c r="AG159" s="7"/>
      <c r="AH159" s="93"/>
      <c r="AL159" s="111"/>
      <c r="AM159" s="92"/>
      <c r="AN159" s="92"/>
      <c r="AO159" s="92"/>
      <c r="AP159" s="10"/>
      <c r="AQ159" s="112"/>
      <c r="AR159" s="113"/>
      <c r="AS159" s="113"/>
      <c r="AT159" s="77"/>
      <c r="AU159" s="160"/>
      <c r="AV159" s="160"/>
      <c r="AW159" s="114"/>
      <c r="AX159" s="114"/>
      <c r="AY159" s="12"/>
      <c r="AZ159" s="116"/>
      <c r="BA159" s="95"/>
      <c r="BB159" s="96"/>
      <c r="BC159" s="96"/>
      <c r="BD159" s="81"/>
      <c r="BE159" s="102"/>
      <c r="BF159" s="96"/>
      <c r="BG159" s="81"/>
      <c r="BH159" s="117"/>
      <c r="BI159" s="96"/>
      <c r="BJ159" s="81"/>
      <c r="BK159" s="81"/>
      <c r="BL159" s="96"/>
      <c r="BM159" s="81"/>
      <c r="BN159" s="117"/>
      <c r="BO159" s="117"/>
      <c r="BP159" s="81"/>
      <c r="BQ159" s="81"/>
      <c r="BR159" s="96"/>
      <c r="BS159" s="81"/>
      <c r="BT159" s="118"/>
      <c r="BU159" s="118"/>
      <c r="BV159" s="118"/>
      <c r="BW159" s="119"/>
      <c r="BX159" s="119"/>
    </row>
    <row r="160" spans="2:76" x14ac:dyDescent="0.25">
      <c r="B160" s="86"/>
      <c r="C160" s="198"/>
      <c r="D160" s="117"/>
      <c r="E160" s="138"/>
      <c r="F160" s="12"/>
      <c r="G160" s="12"/>
      <c r="H160" s="12"/>
      <c r="I160" s="12"/>
      <c r="J160" s="139"/>
      <c r="K160" s="90"/>
      <c r="L160" s="91"/>
      <c r="M160" s="89"/>
      <c r="N160" s="26"/>
      <c r="O160" s="14"/>
      <c r="P160" s="18"/>
      <c r="Q160" s="86"/>
      <c r="R160" s="86"/>
      <c r="S160" s="94"/>
      <c r="T160" s="95"/>
      <c r="U160" s="94"/>
      <c r="X160" s="96"/>
      <c r="Y160" s="81"/>
      <c r="Z160" s="12"/>
      <c r="AA160" s="12"/>
      <c r="AB160" s="5"/>
      <c r="AC160" s="5"/>
      <c r="AD160" s="115"/>
      <c r="AE160" s="24"/>
      <c r="AF160" s="82"/>
      <c r="AG160" s="7"/>
      <c r="AH160" s="93"/>
      <c r="AL160" s="111"/>
      <c r="AM160" s="92"/>
      <c r="AN160" s="92"/>
      <c r="AO160" s="92"/>
      <c r="AP160" s="10"/>
      <c r="AQ160" s="112"/>
      <c r="AR160" s="113"/>
      <c r="AS160" s="113"/>
      <c r="AT160" s="77"/>
      <c r="AU160" s="160"/>
      <c r="AV160" s="160"/>
      <c r="AW160" s="114"/>
      <c r="AX160" s="114"/>
      <c r="AY160" s="12"/>
      <c r="AZ160" s="116"/>
      <c r="BA160" s="95"/>
      <c r="BB160" s="96"/>
      <c r="BC160" s="96"/>
      <c r="BD160" s="81"/>
      <c r="BE160" s="102"/>
      <c r="BF160" s="96"/>
      <c r="BG160" s="81"/>
      <c r="BH160" s="117"/>
      <c r="BI160" s="96"/>
      <c r="BJ160" s="81"/>
      <c r="BK160" s="81"/>
      <c r="BL160" s="96"/>
      <c r="BM160" s="81"/>
      <c r="BN160" s="117"/>
      <c r="BO160" s="117"/>
      <c r="BP160" s="81"/>
      <c r="BQ160" s="81"/>
      <c r="BR160" s="96"/>
      <c r="BS160" s="81"/>
      <c r="BT160" s="118"/>
      <c r="BU160" s="118"/>
      <c r="BV160" s="118"/>
      <c r="BW160" s="119"/>
      <c r="BX160" s="119"/>
    </row>
    <row r="161" spans="2:76" x14ac:dyDescent="0.25">
      <c r="B161" s="86"/>
      <c r="C161" s="198"/>
      <c r="D161" s="117"/>
      <c r="E161" s="138"/>
      <c r="F161" s="12"/>
      <c r="G161" s="12"/>
      <c r="H161" s="12"/>
      <c r="I161" s="12"/>
      <c r="J161" s="139"/>
      <c r="K161" s="90"/>
      <c r="L161" s="91"/>
      <c r="M161" s="89"/>
      <c r="N161" s="26"/>
      <c r="O161" s="14"/>
      <c r="P161" s="18"/>
      <c r="Q161" s="86"/>
      <c r="R161" s="86"/>
      <c r="S161" s="94"/>
      <c r="T161" s="95"/>
      <c r="U161" s="94"/>
      <c r="X161" s="96"/>
      <c r="Y161" s="81"/>
      <c r="Z161" s="12"/>
      <c r="AA161" s="12"/>
      <c r="AB161" s="5"/>
      <c r="AC161" s="5"/>
      <c r="AD161" s="115"/>
      <c r="AE161" s="24"/>
      <c r="AF161" s="82"/>
      <c r="AG161" s="7"/>
      <c r="AH161" s="93"/>
      <c r="AL161" s="111"/>
      <c r="AM161" s="92"/>
      <c r="AN161" s="92"/>
      <c r="AO161" s="92"/>
      <c r="AP161" s="10"/>
      <c r="AQ161" s="112"/>
      <c r="AR161" s="113"/>
      <c r="AS161" s="113"/>
      <c r="AT161" s="77"/>
      <c r="AU161" s="160"/>
      <c r="AV161" s="160"/>
      <c r="AW161" s="114"/>
      <c r="AX161" s="114"/>
      <c r="AY161" s="12"/>
      <c r="AZ161" s="116"/>
      <c r="BA161" s="95"/>
      <c r="BB161" s="96"/>
      <c r="BC161" s="96"/>
      <c r="BD161" s="81"/>
      <c r="BE161" s="102"/>
      <c r="BF161" s="96"/>
      <c r="BG161" s="81"/>
      <c r="BH161" s="117"/>
      <c r="BI161" s="96"/>
      <c r="BJ161" s="81"/>
      <c r="BK161" s="81"/>
      <c r="BL161" s="96"/>
      <c r="BM161" s="81"/>
      <c r="BN161" s="117"/>
      <c r="BO161" s="117"/>
      <c r="BP161" s="81"/>
      <c r="BQ161" s="81"/>
      <c r="BR161" s="96"/>
      <c r="BS161" s="81"/>
      <c r="BT161" s="118"/>
      <c r="BU161" s="118"/>
      <c r="BV161" s="118"/>
      <c r="BW161" s="119"/>
      <c r="BX161" s="119"/>
    </row>
    <row r="162" spans="2:76" x14ac:dyDescent="0.25">
      <c r="B162" s="86"/>
      <c r="C162" s="198"/>
      <c r="D162" s="117"/>
      <c r="E162" s="138"/>
      <c r="F162" s="12"/>
      <c r="G162" s="12"/>
      <c r="H162" s="12"/>
      <c r="I162" s="12"/>
      <c r="J162" s="139"/>
      <c r="K162" s="90"/>
      <c r="L162" s="91"/>
      <c r="M162" s="89"/>
      <c r="N162" s="26"/>
      <c r="O162" s="14"/>
      <c r="P162" s="18"/>
      <c r="Q162" s="86"/>
      <c r="R162" s="86"/>
      <c r="S162" s="94"/>
      <c r="T162" s="95"/>
      <c r="U162" s="94"/>
      <c r="X162" s="96"/>
      <c r="Y162" s="81"/>
      <c r="Z162" s="12"/>
      <c r="AA162" s="12"/>
      <c r="AB162" s="5"/>
      <c r="AC162" s="5"/>
      <c r="AD162" s="115"/>
      <c r="AE162" s="24"/>
      <c r="AF162" s="82"/>
      <c r="AG162" s="7"/>
      <c r="AH162" s="93"/>
      <c r="AL162" s="111"/>
      <c r="AM162" s="92"/>
      <c r="AN162" s="92"/>
      <c r="AO162" s="92"/>
      <c r="AP162" s="10"/>
      <c r="AQ162" s="112"/>
      <c r="AR162" s="113"/>
      <c r="AS162" s="113"/>
      <c r="AT162" s="77"/>
      <c r="AU162" s="160"/>
      <c r="AV162" s="160"/>
      <c r="AW162" s="114"/>
      <c r="AX162" s="114"/>
      <c r="AY162" s="12"/>
      <c r="AZ162" s="116"/>
      <c r="BA162" s="95"/>
      <c r="BB162" s="96"/>
      <c r="BC162" s="96"/>
      <c r="BD162" s="81"/>
      <c r="BE162" s="102"/>
      <c r="BF162" s="96"/>
      <c r="BG162" s="81"/>
      <c r="BH162" s="117"/>
      <c r="BI162" s="96"/>
      <c r="BJ162" s="81"/>
      <c r="BK162" s="81"/>
      <c r="BL162" s="96"/>
      <c r="BM162" s="81"/>
      <c r="BN162" s="117"/>
      <c r="BO162" s="117"/>
      <c r="BP162" s="81"/>
      <c r="BQ162" s="81"/>
      <c r="BR162" s="96"/>
      <c r="BS162" s="81"/>
      <c r="BT162" s="118"/>
      <c r="BU162" s="118"/>
      <c r="BV162" s="118"/>
      <c r="BW162" s="119"/>
      <c r="BX162" s="119"/>
    </row>
    <row r="163" spans="2:76" x14ac:dyDescent="0.25">
      <c r="B163" s="86"/>
      <c r="C163" s="198"/>
      <c r="D163" s="117"/>
      <c r="E163" s="138"/>
      <c r="F163" s="12"/>
      <c r="G163" s="12"/>
      <c r="H163" s="12"/>
      <c r="I163" s="12"/>
      <c r="J163" s="139"/>
      <c r="K163" s="90"/>
      <c r="L163" s="91"/>
      <c r="M163" s="89"/>
      <c r="N163" s="26"/>
      <c r="O163" s="14"/>
      <c r="P163" s="18"/>
      <c r="Q163" s="86"/>
      <c r="R163" s="86"/>
      <c r="S163" s="94"/>
      <c r="T163" s="95"/>
      <c r="U163" s="94"/>
      <c r="X163" s="96"/>
      <c r="Y163" s="81"/>
      <c r="Z163" s="12"/>
      <c r="AA163" s="12"/>
      <c r="AB163" s="5"/>
      <c r="AC163" s="5"/>
      <c r="AD163" s="115"/>
      <c r="AE163" s="24"/>
      <c r="AF163" s="82"/>
      <c r="AG163" s="7"/>
      <c r="AH163" s="93"/>
      <c r="AL163" s="111"/>
      <c r="AM163" s="92"/>
      <c r="AN163" s="92"/>
      <c r="AO163" s="92"/>
      <c r="AP163" s="10"/>
      <c r="AQ163" s="112"/>
      <c r="AR163" s="113"/>
      <c r="AS163" s="113"/>
      <c r="AT163" s="77"/>
      <c r="AU163" s="160"/>
      <c r="AV163" s="160"/>
      <c r="AW163" s="114"/>
      <c r="AX163" s="114"/>
      <c r="AY163" s="12"/>
      <c r="AZ163" s="116"/>
      <c r="BA163" s="95"/>
      <c r="BB163" s="96"/>
      <c r="BC163" s="96"/>
      <c r="BD163" s="81"/>
      <c r="BE163" s="102"/>
      <c r="BF163" s="96"/>
      <c r="BG163" s="81"/>
      <c r="BH163" s="117"/>
      <c r="BI163" s="96"/>
      <c r="BJ163" s="81"/>
      <c r="BK163" s="81"/>
      <c r="BL163" s="96"/>
      <c r="BM163" s="81"/>
      <c r="BN163" s="117"/>
      <c r="BO163" s="117"/>
      <c r="BP163" s="81"/>
      <c r="BQ163" s="81"/>
      <c r="BR163" s="96"/>
      <c r="BS163" s="81"/>
      <c r="BT163" s="118"/>
      <c r="BU163" s="118"/>
      <c r="BV163" s="118"/>
      <c r="BW163" s="119"/>
      <c r="BX163" s="119"/>
    </row>
    <row r="164" spans="2:76" x14ac:dyDescent="0.25">
      <c r="B164" s="86"/>
      <c r="C164" s="198"/>
      <c r="D164" s="117"/>
      <c r="E164" s="138"/>
      <c r="F164" s="12"/>
      <c r="G164" s="12"/>
      <c r="H164" s="12"/>
      <c r="I164" s="12"/>
      <c r="J164" s="139"/>
      <c r="K164" s="90"/>
      <c r="L164" s="91"/>
      <c r="M164" s="89"/>
      <c r="N164" s="26"/>
      <c r="O164" s="14"/>
      <c r="P164" s="18"/>
      <c r="Q164" s="86"/>
      <c r="R164" s="86"/>
      <c r="S164" s="94"/>
      <c r="T164" s="95"/>
      <c r="U164" s="94"/>
      <c r="X164" s="96"/>
      <c r="Y164" s="81"/>
      <c r="Z164" s="12"/>
      <c r="AA164" s="12"/>
      <c r="AB164" s="5"/>
      <c r="AC164" s="5"/>
      <c r="AD164" s="115"/>
      <c r="AE164" s="24"/>
      <c r="AF164" s="82"/>
      <c r="AG164" s="7"/>
      <c r="AH164" s="93"/>
      <c r="AL164" s="111"/>
      <c r="AM164" s="92"/>
      <c r="AN164" s="92"/>
      <c r="AO164" s="92"/>
      <c r="AP164" s="10"/>
      <c r="AQ164" s="112"/>
      <c r="AR164" s="113"/>
      <c r="AS164" s="113"/>
      <c r="AT164" s="77"/>
      <c r="AU164" s="160"/>
      <c r="AV164" s="160"/>
      <c r="AW164" s="114"/>
      <c r="AX164" s="114"/>
      <c r="AY164" s="12"/>
      <c r="AZ164" s="116"/>
      <c r="BA164" s="95"/>
      <c r="BB164" s="96"/>
      <c r="BC164" s="96"/>
      <c r="BD164" s="81"/>
      <c r="BE164" s="102"/>
      <c r="BF164" s="96"/>
      <c r="BG164" s="81"/>
      <c r="BH164" s="117"/>
      <c r="BI164" s="96"/>
      <c r="BJ164" s="81"/>
      <c r="BK164" s="81"/>
      <c r="BL164" s="96"/>
      <c r="BM164" s="81"/>
      <c r="BN164" s="117"/>
      <c r="BO164" s="117"/>
      <c r="BP164" s="81"/>
      <c r="BQ164" s="81"/>
      <c r="BR164" s="96"/>
      <c r="BS164" s="81"/>
      <c r="BT164" s="118"/>
      <c r="BU164" s="118"/>
      <c r="BV164" s="118"/>
      <c r="BW164" s="119"/>
      <c r="BX164" s="119"/>
    </row>
    <row r="165" spans="2:76" x14ac:dyDescent="0.25">
      <c r="B165" s="86"/>
      <c r="C165" s="198"/>
      <c r="D165" s="117"/>
      <c r="E165" s="138"/>
      <c r="F165" s="12"/>
      <c r="G165" s="12"/>
      <c r="H165" s="12"/>
      <c r="I165" s="12"/>
      <c r="J165" s="139"/>
      <c r="K165" s="90"/>
      <c r="L165" s="91"/>
      <c r="M165" s="89"/>
      <c r="N165" s="26"/>
      <c r="O165" s="14"/>
      <c r="P165" s="18"/>
      <c r="Q165" s="86"/>
      <c r="R165" s="86"/>
      <c r="S165" s="94"/>
      <c r="T165" s="95"/>
      <c r="U165" s="94"/>
      <c r="X165" s="96"/>
      <c r="Y165" s="81"/>
      <c r="Z165" s="12"/>
      <c r="AA165" s="12"/>
      <c r="AB165" s="5"/>
      <c r="AC165" s="5"/>
      <c r="AD165" s="115"/>
      <c r="AE165" s="24"/>
      <c r="AF165" s="82"/>
      <c r="AG165" s="7"/>
      <c r="AH165" s="93"/>
      <c r="AL165" s="111"/>
      <c r="AM165" s="92"/>
      <c r="AN165" s="92"/>
      <c r="AO165" s="92"/>
      <c r="AP165" s="10"/>
      <c r="AQ165" s="112"/>
      <c r="AR165" s="113"/>
      <c r="AS165" s="113"/>
      <c r="AT165" s="77"/>
      <c r="AU165" s="160"/>
      <c r="AV165" s="160"/>
      <c r="AW165" s="114"/>
      <c r="AX165" s="114"/>
      <c r="AY165" s="12"/>
      <c r="AZ165" s="116"/>
      <c r="BA165" s="95"/>
      <c r="BB165" s="96"/>
      <c r="BC165" s="96"/>
      <c r="BD165" s="81"/>
      <c r="BE165" s="102"/>
      <c r="BF165" s="96"/>
      <c r="BG165" s="81"/>
      <c r="BH165" s="117"/>
      <c r="BI165" s="96"/>
      <c r="BJ165" s="81"/>
      <c r="BK165" s="81"/>
      <c r="BL165" s="96"/>
      <c r="BM165" s="81"/>
      <c r="BN165" s="117"/>
      <c r="BO165" s="117"/>
      <c r="BP165" s="81"/>
      <c r="BQ165" s="81"/>
      <c r="BR165" s="96"/>
      <c r="BS165" s="81"/>
      <c r="BT165" s="118"/>
      <c r="BU165" s="118"/>
      <c r="BV165" s="118"/>
      <c r="BW165" s="119"/>
      <c r="BX165" s="119"/>
    </row>
    <row r="166" spans="2:76" x14ac:dyDescent="0.25">
      <c r="B166" s="86"/>
      <c r="C166" s="198"/>
      <c r="D166" s="117"/>
      <c r="E166" s="138"/>
      <c r="F166" s="12"/>
      <c r="G166" s="12"/>
      <c r="H166" s="12"/>
      <c r="I166" s="12"/>
      <c r="J166" s="139"/>
      <c r="K166" s="90"/>
      <c r="L166" s="91"/>
      <c r="M166" s="89"/>
      <c r="N166" s="26"/>
      <c r="O166" s="14"/>
      <c r="P166" s="18"/>
      <c r="Q166" s="86"/>
      <c r="R166" s="86"/>
      <c r="S166" s="94"/>
      <c r="T166" s="95"/>
      <c r="U166" s="94"/>
      <c r="X166" s="96"/>
      <c r="Y166" s="81"/>
      <c r="Z166" s="12"/>
      <c r="AA166" s="12"/>
      <c r="AB166" s="5"/>
      <c r="AC166" s="5"/>
      <c r="AD166" s="115"/>
      <c r="AE166" s="24"/>
      <c r="AF166" s="82"/>
      <c r="AG166" s="7"/>
      <c r="AH166" s="93"/>
      <c r="AL166" s="111"/>
      <c r="AM166" s="92"/>
      <c r="AN166" s="92"/>
      <c r="AO166" s="92"/>
      <c r="AP166" s="10"/>
      <c r="AQ166" s="112"/>
      <c r="AR166" s="113"/>
      <c r="AS166" s="113"/>
      <c r="AT166" s="77"/>
      <c r="AU166" s="160"/>
      <c r="AV166" s="160"/>
      <c r="AW166" s="114"/>
      <c r="AX166" s="114"/>
      <c r="AY166" s="12"/>
      <c r="AZ166" s="116"/>
      <c r="BA166" s="95"/>
      <c r="BB166" s="96"/>
      <c r="BC166" s="96"/>
      <c r="BD166" s="81"/>
      <c r="BE166" s="102"/>
      <c r="BF166" s="96"/>
      <c r="BG166" s="81"/>
      <c r="BH166" s="117"/>
      <c r="BI166" s="96"/>
      <c r="BJ166" s="81"/>
      <c r="BK166" s="81"/>
      <c r="BL166" s="96"/>
      <c r="BM166" s="81"/>
      <c r="BN166" s="117"/>
      <c r="BO166" s="117"/>
      <c r="BP166" s="81"/>
      <c r="BQ166" s="81"/>
      <c r="BR166" s="96"/>
      <c r="BS166" s="81"/>
      <c r="BT166" s="118"/>
      <c r="BU166" s="118"/>
      <c r="BV166" s="118"/>
      <c r="BW166" s="119"/>
      <c r="BX166" s="119"/>
    </row>
    <row r="167" spans="2:76" x14ac:dyDescent="0.25">
      <c r="B167" s="86"/>
      <c r="C167" s="198"/>
      <c r="D167" s="117"/>
      <c r="E167" s="138"/>
      <c r="F167" s="12"/>
      <c r="G167" s="12"/>
      <c r="H167" s="12"/>
      <c r="I167" s="12"/>
      <c r="J167" s="139"/>
      <c r="K167" s="90"/>
      <c r="L167" s="91"/>
      <c r="M167" s="89"/>
      <c r="N167" s="26"/>
      <c r="O167" s="14"/>
      <c r="P167" s="18"/>
      <c r="Q167" s="86"/>
      <c r="R167" s="86"/>
      <c r="S167" s="94"/>
      <c r="T167" s="95"/>
      <c r="U167" s="94"/>
      <c r="X167" s="96"/>
      <c r="Y167" s="81"/>
      <c r="Z167" s="12"/>
      <c r="AA167" s="12"/>
      <c r="AB167" s="5"/>
      <c r="AC167" s="5"/>
      <c r="AD167" s="115"/>
      <c r="AE167" s="24"/>
      <c r="AF167" s="82"/>
      <c r="AG167" s="7"/>
      <c r="AH167" s="93"/>
      <c r="AL167" s="111"/>
      <c r="AM167" s="92"/>
      <c r="AN167" s="92"/>
      <c r="AO167" s="92"/>
      <c r="AP167" s="10"/>
      <c r="AQ167" s="112"/>
      <c r="AR167" s="113"/>
      <c r="AS167" s="113"/>
      <c r="AT167" s="77"/>
      <c r="AU167" s="160"/>
      <c r="AV167" s="160"/>
      <c r="AW167" s="114"/>
      <c r="AX167" s="114"/>
      <c r="AY167" s="12"/>
      <c r="AZ167" s="116"/>
      <c r="BA167" s="95"/>
      <c r="BB167" s="96"/>
      <c r="BC167" s="96"/>
      <c r="BD167" s="81"/>
      <c r="BE167" s="102"/>
      <c r="BF167" s="96"/>
      <c r="BG167" s="81"/>
      <c r="BH167" s="117"/>
      <c r="BI167" s="96"/>
      <c r="BJ167" s="81"/>
      <c r="BK167" s="81"/>
      <c r="BL167" s="96"/>
      <c r="BM167" s="81"/>
      <c r="BN167" s="117"/>
      <c r="BO167" s="117"/>
      <c r="BP167" s="81"/>
      <c r="BQ167" s="81"/>
      <c r="BR167" s="96"/>
      <c r="BS167" s="81"/>
      <c r="BT167" s="118"/>
      <c r="BU167" s="118"/>
      <c r="BV167" s="118"/>
      <c r="BW167" s="119"/>
      <c r="BX167" s="119"/>
    </row>
    <row r="168" spans="2:76" x14ac:dyDescent="0.25">
      <c r="B168" s="86"/>
      <c r="C168" s="198"/>
      <c r="D168" s="117"/>
      <c r="E168" s="138"/>
      <c r="F168" s="12"/>
      <c r="G168" s="12"/>
      <c r="H168" s="12"/>
      <c r="I168" s="12"/>
      <c r="J168" s="139"/>
      <c r="K168" s="90"/>
      <c r="L168" s="91"/>
      <c r="M168" s="89"/>
      <c r="N168" s="26"/>
      <c r="O168" s="14"/>
      <c r="P168" s="18"/>
      <c r="Q168" s="86"/>
      <c r="R168" s="86"/>
      <c r="S168" s="94"/>
      <c r="T168" s="95"/>
      <c r="U168" s="94"/>
      <c r="X168" s="96"/>
      <c r="Y168" s="81"/>
      <c r="Z168" s="12"/>
      <c r="AA168" s="12"/>
      <c r="AB168" s="5"/>
      <c r="AC168" s="5"/>
      <c r="AD168" s="115"/>
      <c r="AE168" s="24"/>
      <c r="AF168" s="82"/>
      <c r="AG168" s="7"/>
      <c r="AH168" s="93"/>
      <c r="AL168" s="111"/>
      <c r="AM168" s="92"/>
      <c r="AN168" s="92"/>
      <c r="AO168" s="92"/>
      <c r="AP168" s="10"/>
      <c r="AQ168" s="112"/>
      <c r="AR168" s="113"/>
      <c r="AS168" s="113"/>
      <c r="AT168" s="77"/>
      <c r="AU168" s="160"/>
      <c r="AV168" s="160"/>
      <c r="AW168" s="114"/>
      <c r="AX168" s="114"/>
      <c r="AY168" s="12"/>
      <c r="AZ168" s="116"/>
      <c r="BA168" s="95"/>
      <c r="BB168" s="96"/>
      <c r="BC168" s="96"/>
      <c r="BD168" s="81"/>
      <c r="BE168" s="102"/>
      <c r="BF168" s="96"/>
      <c r="BG168" s="81"/>
      <c r="BH168" s="117"/>
      <c r="BI168" s="96"/>
      <c r="BJ168" s="81"/>
      <c r="BK168" s="81"/>
      <c r="BL168" s="96"/>
      <c r="BM168" s="81"/>
      <c r="BN168" s="117"/>
      <c r="BO168" s="117"/>
      <c r="BP168" s="81"/>
      <c r="BQ168" s="81"/>
      <c r="BR168" s="96"/>
      <c r="BS168" s="81"/>
      <c r="BT168" s="118"/>
      <c r="BU168" s="118"/>
      <c r="BV168" s="118"/>
      <c r="BW168" s="119"/>
      <c r="BX168" s="119"/>
    </row>
    <row r="169" spans="2:76" x14ac:dyDescent="0.25">
      <c r="B169" s="86"/>
      <c r="C169" s="198"/>
      <c r="D169" s="117"/>
      <c r="E169" s="138"/>
      <c r="F169" s="12"/>
      <c r="G169" s="12"/>
      <c r="H169" s="12"/>
      <c r="I169" s="12"/>
      <c r="J169" s="139"/>
      <c r="K169" s="90"/>
      <c r="L169" s="91"/>
      <c r="M169" s="89"/>
      <c r="N169" s="26"/>
      <c r="O169" s="14"/>
      <c r="P169" s="18"/>
      <c r="Q169" s="86"/>
      <c r="R169" s="86"/>
      <c r="S169" s="94"/>
      <c r="T169" s="95"/>
      <c r="U169" s="94"/>
      <c r="X169" s="96"/>
      <c r="Y169" s="81"/>
      <c r="Z169" s="12"/>
      <c r="AA169" s="12"/>
      <c r="AB169" s="5"/>
      <c r="AC169" s="5"/>
      <c r="AD169" s="115"/>
      <c r="AE169" s="24"/>
      <c r="AF169" s="82"/>
      <c r="AG169" s="7"/>
      <c r="AH169" s="93"/>
      <c r="AL169" s="111"/>
      <c r="AM169" s="92"/>
      <c r="AN169" s="92"/>
      <c r="AO169" s="92"/>
      <c r="AP169" s="10"/>
      <c r="AQ169" s="112"/>
      <c r="AR169" s="113"/>
      <c r="AS169" s="113"/>
      <c r="AT169" s="77"/>
      <c r="AU169" s="160"/>
      <c r="AV169" s="160"/>
      <c r="AW169" s="114"/>
      <c r="AX169" s="114"/>
      <c r="AY169" s="12"/>
      <c r="AZ169" s="116"/>
      <c r="BA169" s="95"/>
      <c r="BB169" s="96"/>
      <c r="BC169" s="96"/>
      <c r="BD169" s="81"/>
      <c r="BE169" s="102"/>
      <c r="BF169" s="96"/>
      <c r="BG169" s="81"/>
      <c r="BH169" s="117"/>
      <c r="BI169" s="96"/>
      <c r="BJ169" s="81"/>
      <c r="BK169" s="81"/>
      <c r="BL169" s="96"/>
      <c r="BM169" s="81"/>
      <c r="BN169" s="117"/>
      <c r="BO169" s="117"/>
      <c r="BP169" s="81"/>
      <c r="BQ169" s="81"/>
      <c r="BR169" s="96"/>
      <c r="BS169" s="81"/>
      <c r="BT169" s="118"/>
      <c r="BU169" s="118"/>
      <c r="BV169" s="118"/>
      <c r="BW169" s="119"/>
      <c r="BX169" s="119"/>
    </row>
    <row r="170" spans="2:76" x14ac:dyDescent="0.25">
      <c r="B170" s="86"/>
      <c r="C170" s="198"/>
      <c r="D170" s="117"/>
      <c r="E170" s="138"/>
      <c r="F170" s="12"/>
      <c r="G170" s="12"/>
      <c r="H170" s="12"/>
      <c r="I170" s="12"/>
      <c r="J170" s="139"/>
      <c r="K170" s="90"/>
      <c r="L170" s="91"/>
      <c r="M170" s="89"/>
      <c r="N170" s="26"/>
      <c r="O170" s="14"/>
      <c r="P170" s="18"/>
      <c r="Q170" s="86"/>
      <c r="R170" s="86"/>
      <c r="S170" s="94"/>
      <c r="T170" s="95"/>
      <c r="U170" s="94"/>
      <c r="X170" s="96"/>
      <c r="Y170" s="81"/>
      <c r="Z170" s="12"/>
      <c r="AA170" s="12"/>
      <c r="AB170" s="5"/>
      <c r="AC170" s="5"/>
      <c r="AD170" s="115"/>
      <c r="AE170" s="24"/>
      <c r="AF170" s="82"/>
      <c r="AG170" s="7"/>
      <c r="AH170" s="93"/>
      <c r="AL170" s="111"/>
      <c r="AM170" s="92"/>
      <c r="AN170" s="92"/>
      <c r="AO170" s="92"/>
      <c r="AP170" s="10"/>
      <c r="AQ170" s="112"/>
      <c r="AR170" s="113"/>
      <c r="AS170" s="113"/>
      <c r="AT170" s="77"/>
      <c r="AU170" s="160"/>
      <c r="AV170" s="160"/>
      <c r="AW170" s="114"/>
      <c r="AX170" s="114"/>
      <c r="AY170" s="12"/>
      <c r="AZ170" s="116"/>
      <c r="BA170" s="95"/>
      <c r="BB170" s="96"/>
      <c r="BC170" s="96"/>
      <c r="BD170" s="81"/>
      <c r="BE170" s="102"/>
      <c r="BF170" s="96"/>
      <c r="BG170" s="81"/>
      <c r="BH170" s="117"/>
      <c r="BI170" s="96"/>
      <c r="BJ170" s="81"/>
      <c r="BK170" s="81"/>
      <c r="BL170" s="96"/>
      <c r="BM170" s="81"/>
      <c r="BN170" s="117"/>
      <c r="BO170" s="117"/>
      <c r="BP170" s="81"/>
      <c r="BQ170" s="81"/>
      <c r="BR170" s="96"/>
      <c r="BS170" s="81"/>
      <c r="BT170" s="118"/>
      <c r="BU170" s="118"/>
      <c r="BV170" s="118"/>
      <c r="BW170" s="119"/>
      <c r="BX170" s="119"/>
    </row>
    <row r="171" spans="2:76" x14ac:dyDescent="0.25">
      <c r="B171" s="86"/>
      <c r="C171" s="198"/>
      <c r="D171" s="117"/>
      <c r="E171" s="138"/>
      <c r="F171" s="12"/>
      <c r="G171" s="12"/>
      <c r="H171" s="12"/>
      <c r="I171" s="12"/>
      <c r="J171" s="139"/>
      <c r="K171" s="90"/>
      <c r="L171" s="91"/>
      <c r="M171" s="89"/>
      <c r="N171" s="26"/>
      <c r="O171" s="14"/>
      <c r="P171" s="18"/>
      <c r="Q171" s="86"/>
      <c r="R171" s="86"/>
      <c r="S171" s="94"/>
      <c r="T171" s="95"/>
      <c r="U171" s="94"/>
      <c r="X171" s="96"/>
      <c r="Y171" s="81"/>
      <c r="Z171" s="12"/>
      <c r="AA171" s="12"/>
      <c r="AB171" s="5"/>
      <c r="AC171" s="5"/>
      <c r="AD171" s="115"/>
      <c r="AE171" s="24"/>
      <c r="AF171" s="82"/>
      <c r="AG171" s="7"/>
      <c r="AH171" s="93"/>
      <c r="AL171" s="111"/>
      <c r="AM171" s="92"/>
      <c r="AN171" s="92"/>
      <c r="AO171" s="92"/>
      <c r="AP171" s="10"/>
      <c r="AQ171" s="112"/>
      <c r="AR171" s="113"/>
      <c r="AS171" s="113"/>
      <c r="AT171" s="77"/>
      <c r="AU171" s="160"/>
      <c r="AV171" s="160"/>
      <c r="AW171" s="114"/>
      <c r="AX171" s="114"/>
      <c r="AY171" s="12"/>
      <c r="AZ171" s="116"/>
      <c r="BA171" s="95"/>
      <c r="BB171" s="96"/>
      <c r="BC171" s="96"/>
      <c r="BD171" s="81"/>
      <c r="BE171" s="102"/>
      <c r="BF171" s="96"/>
      <c r="BG171" s="81"/>
      <c r="BH171" s="117"/>
      <c r="BI171" s="96"/>
      <c r="BJ171" s="81"/>
      <c r="BK171" s="81"/>
      <c r="BL171" s="96"/>
      <c r="BM171" s="81"/>
      <c r="BN171" s="117"/>
      <c r="BO171" s="117"/>
      <c r="BP171" s="81"/>
      <c r="BQ171" s="81"/>
      <c r="BR171" s="96"/>
      <c r="BS171" s="81"/>
      <c r="BT171" s="118"/>
      <c r="BU171" s="118"/>
      <c r="BV171" s="118"/>
      <c r="BW171" s="119"/>
      <c r="BX171" s="119"/>
    </row>
    <row r="172" spans="2:76" x14ac:dyDescent="0.25">
      <c r="B172" s="86"/>
      <c r="C172" s="198"/>
      <c r="D172" s="117"/>
      <c r="E172" s="138"/>
      <c r="F172" s="12"/>
      <c r="G172" s="12"/>
      <c r="H172" s="12"/>
      <c r="I172" s="12"/>
      <c r="J172" s="139"/>
      <c r="K172" s="90"/>
      <c r="L172" s="91"/>
      <c r="M172" s="89"/>
      <c r="N172" s="26"/>
      <c r="O172" s="14"/>
      <c r="P172" s="18"/>
      <c r="Q172" s="86"/>
      <c r="R172" s="86"/>
      <c r="S172" s="94"/>
      <c r="T172" s="95"/>
      <c r="U172" s="94"/>
      <c r="X172" s="96"/>
      <c r="Y172" s="81"/>
      <c r="Z172" s="12"/>
      <c r="AA172" s="12"/>
      <c r="AB172" s="5"/>
      <c r="AC172" s="5"/>
      <c r="AD172" s="115"/>
      <c r="AE172" s="24"/>
      <c r="AF172" s="82"/>
      <c r="AG172" s="7"/>
      <c r="AH172" s="93"/>
      <c r="AL172" s="111"/>
      <c r="AM172" s="92"/>
      <c r="AN172" s="92"/>
      <c r="AO172" s="92"/>
      <c r="AP172" s="10"/>
      <c r="AQ172" s="112"/>
      <c r="AR172" s="113"/>
      <c r="AS172" s="113"/>
      <c r="AT172" s="77"/>
      <c r="AU172" s="160"/>
      <c r="AV172" s="160"/>
      <c r="AW172" s="114"/>
      <c r="AX172" s="114"/>
      <c r="AY172" s="12"/>
      <c r="AZ172" s="116"/>
      <c r="BA172" s="95"/>
      <c r="BB172" s="96"/>
      <c r="BC172" s="96"/>
      <c r="BD172" s="81"/>
      <c r="BE172" s="102"/>
      <c r="BF172" s="96"/>
      <c r="BG172" s="81"/>
      <c r="BH172" s="117"/>
      <c r="BI172" s="96"/>
      <c r="BJ172" s="81"/>
      <c r="BK172" s="81"/>
      <c r="BL172" s="96"/>
      <c r="BM172" s="81"/>
      <c r="BN172" s="117"/>
      <c r="BO172" s="117"/>
      <c r="BP172" s="81"/>
      <c r="BQ172" s="81"/>
      <c r="BR172" s="96"/>
      <c r="BS172" s="81"/>
      <c r="BT172" s="118"/>
      <c r="BU172" s="118"/>
      <c r="BV172" s="118"/>
      <c r="BW172" s="119"/>
      <c r="BX172" s="119"/>
    </row>
    <row r="173" spans="2:76" x14ac:dyDescent="0.25">
      <c r="B173" s="86"/>
      <c r="C173" s="198"/>
      <c r="D173" s="117"/>
      <c r="E173" s="138"/>
      <c r="F173" s="12"/>
      <c r="G173" s="12"/>
      <c r="H173" s="12"/>
      <c r="I173" s="12"/>
      <c r="J173" s="139"/>
      <c r="K173" s="90"/>
      <c r="L173" s="91"/>
      <c r="M173" s="89"/>
      <c r="N173" s="26"/>
      <c r="O173" s="14"/>
      <c r="P173" s="18"/>
      <c r="Q173" s="86"/>
      <c r="R173" s="86"/>
      <c r="S173" s="94"/>
      <c r="T173" s="95"/>
      <c r="U173" s="94"/>
      <c r="X173" s="96"/>
      <c r="Y173" s="81"/>
      <c r="Z173" s="12"/>
      <c r="AA173" s="12"/>
      <c r="AB173" s="5"/>
      <c r="AC173" s="5"/>
      <c r="AD173" s="115"/>
      <c r="AE173" s="24"/>
      <c r="AF173" s="82"/>
      <c r="AG173" s="7"/>
      <c r="AH173" s="93"/>
      <c r="AL173" s="111"/>
      <c r="AM173" s="92"/>
      <c r="AN173" s="92"/>
      <c r="AO173" s="92"/>
      <c r="AP173" s="10"/>
      <c r="AQ173" s="112"/>
      <c r="AR173" s="113"/>
      <c r="AS173" s="113"/>
      <c r="AT173" s="77"/>
      <c r="AU173" s="160"/>
      <c r="AV173" s="160"/>
      <c r="AW173" s="114"/>
      <c r="AX173" s="114"/>
      <c r="AY173" s="12"/>
      <c r="AZ173" s="116"/>
      <c r="BA173" s="95"/>
      <c r="BB173" s="96"/>
      <c r="BC173" s="96"/>
      <c r="BD173" s="81"/>
      <c r="BE173" s="102"/>
      <c r="BF173" s="96"/>
      <c r="BG173" s="81"/>
      <c r="BH173" s="117"/>
      <c r="BI173" s="96"/>
      <c r="BJ173" s="81"/>
      <c r="BK173" s="81"/>
      <c r="BL173" s="96"/>
      <c r="BM173" s="81"/>
      <c r="BN173" s="117"/>
      <c r="BO173" s="117"/>
      <c r="BP173" s="81"/>
      <c r="BQ173" s="81"/>
      <c r="BR173" s="96"/>
      <c r="BS173" s="81"/>
      <c r="BT173" s="118"/>
      <c r="BU173" s="118"/>
      <c r="BV173" s="118"/>
      <c r="BW173" s="119"/>
      <c r="BX173" s="119"/>
    </row>
    <row r="174" spans="2:76" x14ac:dyDescent="0.25">
      <c r="B174" s="86"/>
      <c r="C174" s="198"/>
      <c r="D174" s="117"/>
      <c r="E174" s="138"/>
      <c r="F174" s="12"/>
      <c r="G174" s="12"/>
      <c r="H174" s="12"/>
      <c r="I174" s="12"/>
      <c r="J174" s="139"/>
      <c r="K174" s="90"/>
      <c r="L174" s="91"/>
      <c r="M174" s="89"/>
      <c r="N174" s="26"/>
      <c r="O174" s="14"/>
      <c r="P174" s="18"/>
      <c r="Q174" s="86"/>
      <c r="R174" s="86"/>
      <c r="S174" s="94"/>
      <c r="T174" s="95"/>
      <c r="U174" s="94"/>
      <c r="X174" s="96"/>
      <c r="Y174" s="81"/>
      <c r="Z174" s="12"/>
      <c r="AA174" s="12"/>
      <c r="AB174" s="5"/>
      <c r="AC174" s="5"/>
      <c r="AD174" s="115"/>
      <c r="AE174" s="24"/>
      <c r="AF174" s="82"/>
      <c r="AG174" s="7"/>
      <c r="AH174" s="93"/>
      <c r="AL174" s="111"/>
      <c r="AM174" s="92"/>
      <c r="AN174" s="92"/>
      <c r="AO174" s="92"/>
      <c r="AP174" s="10"/>
      <c r="AQ174" s="112"/>
      <c r="AR174" s="113"/>
      <c r="AS174" s="113"/>
      <c r="AT174" s="77"/>
      <c r="AU174" s="160"/>
      <c r="AV174" s="160"/>
      <c r="AW174" s="114"/>
      <c r="AX174" s="114"/>
      <c r="AY174" s="12"/>
      <c r="AZ174" s="116"/>
      <c r="BA174" s="95"/>
      <c r="BB174" s="96"/>
      <c r="BC174" s="96"/>
      <c r="BD174" s="81"/>
      <c r="BE174" s="102"/>
      <c r="BF174" s="96"/>
      <c r="BG174" s="81"/>
      <c r="BH174" s="117"/>
      <c r="BI174" s="96"/>
      <c r="BJ174" s="81"/>
      <c r="BK174" s="81"/>
      <c r="BL174" s="96"/>
      <c r="BM174" s="81"/>
      <c r="BN174" s="117"/>
      <c r="BO174" s="117"/>
      <c r="BP174" s="81"/>
      <c r="BQ174" s="81"/>
      <c r="BR174" s="96"/>
      <c r="BS174" s="81"/>
      <c r="BT174" s="118"/>
      <c r="BU174" s="118"/>
      <c r="BV174" s="118"/>
      <c r="BW174" s="119"/>
      <c r="BX174" s="119"/>
    </row>
    <row r="175" spans="2:76" x14ac:dyDescent="0.25">
      <c r="B175" s="86"/>
      <c r="C175" s="198"/>
      <c r="D175" s="117"/>
      <c r="E175" s="138"/>
      <c r="F175" s="12"/>
      <c r="G175" s="12"/>
      <c r="H175" s="12"/>
      <c r="I175" s="12"/>
      <c r="J175" s="139"/>
      <c r="K175" s="90"/>
      <c r="L175" s="91"/>
      <c r="M175" s="89"/>
      <c r="N175" s="26"/>
      <c r="O175" s="14"/>
      <c r="P175" s="18"/>
      <c r="Q175" s="86"/>
      <c r="R175" s="86"/>
      <c r="S175" s="94"/>
      <c r="T175" s="95"/>
      <c r="U175" s="94"/>
      <c r="X175" s="96"/>
      <c r="Y175" s="81"/>
      <c r="Z175" s="12"/>
      <c r="AA175" s="12"/>
      <c r="AB175" s="5"/>
      <c r="AC175" s="5"/>
      <c r="AD175" s="115"/>
      <c r="AE175" s="24"/>
      <c r="AF175" s="82"/>
      <c r="AG175" s="7"/>
      <c r="AH175" s="93"/>
      <c r="AL175" s="111"/>
      <c r="AM175" s="92"/>
      <c r="AN175" s="92"/>
      <c r="AO175" s="92"/>
      <c r="AP175" s="10"/>
      <c r="AQ175" s="112"/>
      <c r="AR175" s="113"/>
      <c r="AS175" s="113"/>
      <c r="AT175" s="77"/>
      <c r="AU175" s="160"/>
      <c r="AV175" s="160"/>
      <c r="AW175" s="114"/>
      <c r="AX175" s="114"/>
      <c r="AY175" s="12"/>
      <c r="AZ175" s="116"/>
      <c r="BA175" s="95"/>
      <c r="BB175" s="96"/>
      <c r="BC175" s="96"/>
      <c r="BD175" s="81"/>
      <c r="BE175" s="102"/>
      <c r="BF175" s="96"/>
      <c r="BG175" s="81"/>
      <c r="BH175" s="117"/>
      <c r="BI175" s="96"/>
      <c r="BJ175" s="81"/>
      <c r="BK175" s="81"/>
      <c r="BL175" s="96"/>
      <c r="BM175" s="81"/>
      <c r="BN175" s="117"/>
      <c r="BO175" s="117"/>
      <c r="BP175" s="81"/>
      <c r="BQ175" s="81"/>
      <c r="BR175" s="96"/>
      <c r="BS175" s="81"/>
      <c r="BT175" s="118"/>
      <c r="BU175" s="118"/>
      <c r="BV175" s="118"/>
      <c r="BW175" s="119"/>
      <c r="BX175" s="119"/>
    </row>
    <row r="176" spans="2:76" x14ac:dyDescent="0.25">
      <c r="B176" s="86"/>
      <c r="C176" s="198"/>
      <c r="D176" s="117"/>
      <c r="E176" s="138"/>
      <c r="F176" s="12"/>
      <c r="G176" s="12"/>
      <c r="H176" s="12"/>
      <c r="I176" s="12"/>
      <c r="J176" s="139"/>
      <c r="K176" s="90"/>
      <c r="L176" s="91"/>
      <c r="M176" s="89"/>
      <c r="N176" s="26"/>
      <c r="O176" s="14"/>
      <c r="P176" s="18"/>
      <c r="Q176" s="86"/>
      <c r="R176" s="86"/>
      <c r="S176" s="94"/>
      <c r="T176" s="95"/>
      <c r="U176" s="94"/>
      <c r="X176" s="96"/>
      <c r="Y176" s="81"/>
      <c r="Z176" s="12"/>
      <c r="AA176" s="12"/>
      <c r="AB176" s="5"/>
      <c r="AC176" s="5"/>
      <c r="AD176" s="115"/>
      <c r="AE176" s="24"/>
      <c r="AF176" s="82"/>
      <c r="AG176" s="7"/>
      <c r="AH176" s="93"/>
      <c r="AL176" s="111"/>
      <c r="AM176" s="92"/>
      <c r="AN176" s="92"/>
      <c r="AO176" s="92"/>
      <c r="AP176" s="10"/>
      <c r="AQ176" s="112"/>
      <c r="AR176" s="113"/>
      <c r="AS176" s="113"/>
      <c r="AT176" s="77"/>
      <c r="AU176" s="160"/>
      <c r="AV176" s="160"/>
      <c r="AW176" s="114"/>
      <c r="AX176" s="114"/>
      <c r="AY176" s="12"/>
      <c r="AZ176" s="116"/>
      <c r="BA176" s="95"/>
      <c r="BB176" s="96"/>
      <c r="BC176" s="96"/>
      <c r="BD176" s="81"/>
      <c r="BE176" s="102"/>
      <c r="BF176" s="96"/>
      <c r="BG176" s="81"/>
      <c r="BH176" s="117"/>
      <c r="BI176" s="96"/>
      <c r="BJ176" s="81"/>
      <c r="BK176" s="81"/>
      <c r="BL176" s="96"/>
      <c r="BM176" s="81"/>
      <c r="BN176" s="117"/>
      <c r="BO176" s="117"/>
      <c r="BP176" s="81"/>
      <c r="BQ176" s="81"/>
      <c r="BR176" s="96"/>
      <c r="BS176" s="81"/>
      <c r="BT176" s="118"/>
      <c r="BU176" s="118"/>
      <c r="BV176" s="118"/>
      <c r="BW176" s="119"/>
      <c r="BX176" s="119"/>
    </row>
    <row r="177" spans="2:76" x14ac:dyDescent="0.25">
      <c r="B177" s="86"/>
      <c r="C177" s="198"/>
      <c r="D177" s="117"/>
      <c r="E177" s="138"/>
      <c r="F177" s="12"/>
      <c r="G177" s="12"/>
      <c r="H177" s="12"/>
      <c r="I177" s="12"/>
      <c r="J177" s="139"/>
      <c r="K177" s="90"/>
      <c r="L177" s="91"/>
      <c r="M177" s="89"/>
      <c r="N177" s="26"/>
      <c r="O177" s="14"/>
      <c r="P177" s="18"/>
      <c r="Q177" s="86"/>
      <c r="R177" s="86"/>
      <c r="S177" s="94"/>
      <c r="T177" s="95"/>
      <c r="U177" s="94"/>
      <c r="X177" s="96"/>
      <c r="Y177" s="81"/>
      <c r="Z177" s="12"/>
      <c r="AA177" s="12"/>
      <c r="AB177" s="5"/>
      <c r="AC177" s="5"/>
      <c r="AD177" s="115"/>
      <c r="AE177" s="24"/>
      <c r="AF177" s="82"/>
      <c r="AG177" s="7"/>
      <c r="AH177" s="93"/>
      <c r="AL177" s="111"/>
      <c r="AM177" s="92"/>
      <c r="AN177" s="92"/>
      <c r="AO177" s="92"/>
      <c r="AP177" s="10"/>
      <c r="AQ177" s="112"/>
      <c r="AR177" s="113"/>
      <c r="AS177" s="113"/>
      <c r="AT177" s="77"/>
      <c r="AU177" s="160"/>
      <c r="AV177" s="160"/>
      <c r="AW177" s="114"/>
      <c r="AX177" s="114"/>
      <c r="AY177" s="12"/>
      <c r="AZ177" s="116"/>
      <c r="BA177" s="95"/>
      <c r="BB177" s="96"/>
      <c r="BC177" s="96"/>
      <c r="BD177" s="81"/>
      <c r="BE177" s="102"/>
      <c r="BF177" s="96"/>
      <c r="BG177" s="81"/>
      <c r="BH177" s="117"/>
      <c r="BI177" s="96"/>
      <c r="BJ177" s="81"/>
      <c r="BK177" s="81"/>
      <c r="BL177" s="96"/>
      <c r="BM177" s="81"/>
      <c r="BN177" s="117"/>
      <c r="BO177" s="117"/>
      <c r="BP177" s="81"/>
      <c r="BQ177" s="81"/>
      <c r="BR177" s="96"/>
      <c r="BS177" s="81"/>
      <c r="BT177" s="118"/>
      <c r="BU177" s="118"/>
      <c r="BV177" s="118"/>
      <c r="BW177" s="119"/>
      <c r="BX177" s="119"/>
    </row>
    <row r="178" spans="2:76" x14ac:dyDescent="0.25">
      <c r="B178" s="86"/>
      <c r="C178" s="198"/>
      <c r="D178" s="117"/>
      <c r="E178" s="138"/>
      <c r="F178" s="12"/>
      <c r="G178" s="12"/>
      <c r="H178" s="12"/>
      <c r="I178" s="12"/>
      <c r="J178" s="139"/>
      <c r="K178" s="90"/>
      <c r="L178" s="91"/>
      <c r="M178" s="89"/>
      <c r="N178" s="26"/>
      <c r="O178" s="14"/>
      <c r="P178" s="18"/>
      <c r="Q178" s="86"/>
      <c r="R178" s="86"/>
      <c r="S178" s="94"/>
      <c r="T178" s="95"/>
      <c r="U178" s="94"/>
      <c r="X178" s="96"/>
      <c r="Y178" s="81"/>
      <c r="Z178" s="12"/>
      <c r="AA178" s="12"/>
      <c r="AB178" s="5"/>
      <c r="AC178" s="5"/>
      <c r="AD178" s="115"/>
      <c r="AE178" s="24"/>
      <c r="AF178" s="82"/>
      <c r="AG178" s="7"/>
      <c r="AH178" s="93"/>
      <c r="AL178" s="111"/>
      <c r="AM178" s="92"/>
      <c r="AN178" s="92"/>
      <c r="AO178" s="92"/>
      <c r="AP178" s="10"/>
      <c r="AQ178" s="112"/>
      <c r="AR178" s="113"/>
      <c r="AS178" s="113"/>
      <c r="AT178" s="77"/>
      <c r="AU178" s="160"/>
      <c r="AV178" s="160"/>
      <c r="AW178" s="114"/>
      <c r="AX178" s="114"/>
      <c r="AY178" s="12"/>
      <c r="AZ178" s="116"/>
      <c r="BA178" s="95"/>
      <c r="BB178" s="96"/>
      <c r="BC178" s="96"/>
      <c r="BD178" s="81"/>
      <c r="BE178" s="102"/>
      <c r="BF178" s="96"/>
      <c r="BG178" s="81"/>
      <c r="BH178" s="117"/>
      <c r="BI178" s="96"/>
      <c r="BJ178" s="81"/>
      <c r="BK178" s="81"/>
      <c r="BL178" s="96"/>
      <c r="BM178" s="81"/>
      <c r="BN178" s="117"/>
      <c r="BO178" s="117"/>
      <c r="BP178" s="81"/>
      <c r="BQ178" s="81"/>
      <c r="BR178" s="96"/>
      <c r="BS178" s="81"/>
      <c r="BT178" s="118"/>
      <c r="BU178" s="118"/>
      <c r="BV178" s="118"/>
      <c r="BW178" s="119"/>
      <c r="BX178" s="119"/>
    </row>
    <row r="179" spans="2:76" x14ac:dyDescent="0.25">
      <c r="B179" s="86"/>
      <c r="C179" s="198"/>
      <c r="D179" s="117"/>
      <c r="E179" s="138"/>
      <c r="F179" s="12"/>
      <c r="G179" s="12"/>
      <c r="H179" s="12"/>
      <c r="I179" s="12"/>
      <c r="J179" s="139"/>
      <c r="K179" s="90"/>
      <c r="L179" s="91"/>
      <c r="M179" s="89"/>
      <c r="N179" s="26"/>
      <c r="O179" s="14"/>
      <c r="P179" s="18"/>
      <c r="Q179" s="86"/>
      <c r="R179" s="86"/>
      <c r="S179" s="94"/>
      <c r="T179" s="95"/>
      <c r="U179" s="94"/>
      <c r="X179" s="96"/>
      <c r="Y179" s="81"/>
      <c r="Z179" s="12"/>
      <c r="AA179" s="12"/>
      <c r="AB179" s="5"/>
      <c r="AC179" s="5"/>
      <c r="AD179" s="115"/>
      <c r="AE179" s="24"/>
      <c r="AF179" s="82"/>
      <c r="AG179" s="7"/>
      <c r="AH179" s="93"/>
      <c r="AL179" s="111"/>
      <c r="AM179" s="92"/>
      <c r="AN179" s="92"/>
      <c r="AO179" s="92"/>
      <c r="AP179" s="10"/>
      <c r="AQ179" s="112"/>
      <c r="AR179" s="113"/>
      <c r="AS179" s="113"/>
      <c r="AT179" s="77"/>
      <c r="AU179" s="160"/>
      <c r="AV179" s="160"/>
      <c r="AW179" s="114"/>
      <c r="AX179" s="114"/>
      <c r="AY179" s="12"/>
      <c r="AZ179" s="116"/>
      <c r="BA179" s="95"/>
      <c r="BB179" s="96"/>
      <c r="BC179" s="96"/>
      <c r="BD179" s="81"/>
      <c r="BE179" s="102"/>
      <c r="BF179" s="96"/>
      <c r="BG179" s="81"/>
      <c r="BH179" s="117"/>
      <c r="BI179" s="96"/>
      <c r="BJ179" s="81"/>
      <c r="BK179" s="81"/>
      <c r="BL179" s="96"/>
      <c r="BM179" s="81"/>
      <c r="BN179" s="117"/>
      <c r="BO179" s="117"/>
      <c r="BP179" s="81"/>
      <c r="BQ179" s="81"/>
      <c r="BR179" s="96"/>
      <c r="BS179" s="81"/>
      <c r="BT179" s="118"/>
      <c r="BU179" s="118"/>
      <c r="BV179" s="118"/>
      <c r="BW179" s="119"/>
      <c r="BX179" s="119"/>
    </row>
    <row r="180" spans="2:76" x14ac:dyDescent="0.25">
      <c r="B180" s="86"/>
      <c r="C180" s="198"/>
      <c r="D180" s="117"/>
      <c r="E180" s="138"/>
      <c r="F180" s="12"/>
      <c r="G180" s="12"/>
      <c r="H180" s="12"/>
      <c r="I180" s="12"/>
      <c r="J180" s="139"/>
      <c r="K180" s="90"/>
      <c r="L180" s="91"/>
      <c r="M180" s="89"/>
      <c r="N180" s="26"/>
      <c r="O180" s="14"/>
      <c r="P180" s="18"/>
      <c r="Q180" s="86"/>
      <c r="R180" s="86"/>
      <c r="S180" s="94"/>
      <c r="T180" s="95"/>
      <c r="U180" s="94"/>
      <c r="X180" s="96"/>
      <c r="Y180" s="81"/>
      <c r="Z180" s="12"/>
      <c r="AA180" s="12"/>
      <c r="AB180" s="5"/>
      <c r="AC180" s="5"/>
      <c r="AD180" s="115"/>
      <c r="AE180" s="24"/>
      <c r="AF180" s="82"/>
      <c r="AG180" s="7"/>
      <c r="AH180" s="93"/>
      <c r="AL180" s="111"/>
      <c r="AM180" s="92"/>
      <c r="AN180" s="92"/>
      <c r="AO180" s="92"/>
      <c r="AP180" s="10"/>
      <c r="AQ180" s="112"/>
      <c r="AR180" s="113"/>
      <c r="AS180" s="113"/>
      <c r="AT180" s="77"/>
      <c r="AU180" s="160"/>
      <c r="AV180" s="160"/>
      <c r="AW180" s="114"/>
      <c r="AX180" s="114"/>
      <c r="AY180" s="12"/>
      <c r="AZ180" s="116"/>
      <c r="BA180" s="95"/>
      <c r="BB180" s="96"/>
      <c r="BC180" s="96"/>
      <c r="BD180" s="81"/>
      <c r="BE180" s="102"/>
      <c r="BF180" s="96"/>
      <c r="BG180" s="81"/>
      <c r="BH180" s="117"/>
      <c r="BI180" s="96"/>
      <c r="BJ180" s="81"/>
      <c r="BK180" s="81"/>
      <c r="BL180" s="96"/>
      <c r="BM180" s="81"/>
      <c r="BN180" s="117"/>
      <c r="BO180" s="117"/>
      <c r="BP180" s="81"/>
      <c r="BQ180" s="81"/>
      <c r="BR180" s="96"/>
      <c r="BS180" s="81"/>
      <c r="BT180" s="118"/>
      <c r="BU180" s="118"/>
      <c r="BV180" s="118"/>
      <c r="BW180" s="119"/>
      <c r="BX180" s="119"/>
    </row>
    <row r="181" spans="2:76" x14ac:dyDescent="0.25">
      <c r="B181" s="86"/>
      <c r="C181" s="198"/>
      <c r="D181" s="117"/>
      <c r="E181" s="138"/>
      <c r="F181" s="12"/>
      <c r="G181" s="12"/>
      <c r="H181" s="12"/>
      <c r="I181" s="12"/>
      <c r="J181" s="139"/>
      <c r="K181" s="90"/>
      <c r="L181" s="91"/>
      <c r="M181" s="89"/>
      <c r="N181" s="26"/>
      <c r="O181" s="14"/>
      <c r="P181" s="18"/>
      <c r="Q181" s="86"/>
      <c r="R181" s="86"/>
      <c r="S181" s="94"/>
      <c r="T181" s="95"/>
      <c r="U181" s="94"/>
      <c r="X181" s="96"/>
      <c r="Y181" s="81"/>
      <c r="Z181" s="12"/>
      <c r="AA181" s="12"/>
      <c r="AB181" s="5"/>
      <c r="AC181" s="5"/>
      <c r="AD181" s="115"/>
      <c r="AE181" s="24"/>
      <c r="AF181" s="82"/>
      <c r="AG181" s="7"/>
      <c r="AH181" s="93"/>
      <c r="AL181" s="111"/>
      <c r="AM181" s="92"/>
      <c r="AN181" s="92"/>
      <c r="AO181" s="92"/>
      <c r="AP181" s="10"/>
      <c r="AQ181" s="112"/>
      <c r="AR181" s="113"/>
      <c r="AS181" s="113"/>
      <c r="AT181" s="77"/>
      <c r="AU181" s="160"/>
      <c r="AV181" s="160"/>
      <c r="AW181" s="114"/>
      <c r="AX181" s="114"/>
      <c r="AY181" s="12"/>
      <c r="AZ181" s="116"/>
      <c r="BA181" s="95"/>
      <c r="BB181" s="96"/>
      <c r="BC181" s="96"/>
      <c r="BD181" s="81"/>
      <c r="BE181" s="102"/>
      <c r="BF181" s="96"/>
      <c r="BG181" s="81"/>
      <c r="BH181" s="117"/>
      <c r="BI181" s="96"/>
      <c r="BJ181" s="81"/>
      <c r="BK181" s="81"/>
      <c r="BL181" s="96"/>
      <c r="BM181" s="81"/>
      <c r="BN181" s="117"/>
      <c r="BO181" s="117"/>
      <c r="BP181" s="81"/>
      <c r="BQ181" s="81"/>
      <c r="BR181" s="96"/>
      <c r="BS181" s="81"/>
      <c r="BT181" s="118"/>
      <c r="BU181" s="118"/>
      <c r="BV181" s="118"/>
      <c r="BW181" s="119"/>
      <c r="BX181" s="119"/>
    </row>
    <row r="182" spans="2:76" x14ac:dyDescent="0.25">
      <c r="B182" s="86"/>
      <c r="C182" s="198"/>
      <c r="D182" s="117"/>
      <c r="E182" s="138"/>
      <c r="F182" s="12"/>
      <c r="G182" s="12"/>
      <c r="H182" s="12"/>
      <c r="I182" s="12"/>
      <c r="J182" s="139"/>
      <c r="K182" s="90"/>
      <c r="L182" s="91"/>
      <c r="M182" s="89"/>
      <c r="N182" s="26"/>
      <c r="O182" s="14"/>
      <c r="P182" s="18"/>
      <c r="Q182" s="86"/>
      <c r="R182" s="86"/>
      <c r="S182" s="94"/>
      <c r="T182" s="95"/>
      <c r="U182" s="94"/>
      <c r="X182" s="96"/>
      <c r="Y182" s="81"/>
      <c r="Z182" s="12"/>
      <c r="AA182" s="12"/>
      <c r="AB182" s="5"/>
      <c r="AC182" s="5"/>
      <c r="AD182" s="115"/>
      <c r="AE182" s="24"/>
      <c r="AF182" s="82"/>
      <c r="AG182" s="7"/>
      <c r="AH182" s="93"/>
      <c r="AL182" s="111"/>
      <c r="AM182" s="92"/>
      <c r="AN182" s="92"/>
      <c r="AO182" s="92"/>
      <c r="AP182" s="10"/>
      <c r="AQ182" s="112"/>
      <c r="AR182" s="113"/>
      <c r="AS182" s="113"/>
      <c r="AT182" s="77"/>
      <c r="AU182" s="160"/>
      <c r="AV182" s="160"/>
      <c r="AW182" s="114"/>
      <c r="AX182" s="114"/>
      <c r="AY182" s="12"/>
      <c r="AZ182" s="116"/>
      <c r="BA182" s="95"/>
      <c r="BB182" s="96"/>
      <c r="BC182" s="96"/>
      <c r="BD182" s="81"/>
      <c r="BE182" s="102"/>
      <c r="BF182" s="96"/>
      <c r="BG182" s="81"/>
      <c r="BH182" s="117"/>
      <c r="BI182" s="96"/>
      <c r="BJ182" s="81"/>
      <c r="BK182" s="81"/>
      <c r="BL182" s="96"/>
      <c r="BM182" s="81"/>
      <c r="BN182" s="117"/>
      <c r="BO182" s="117"/>
      <c r="BP182" s="81"/>
      <c r="BQ182" s="81"/>
      <c r="BR182" s="96"/>
      <c r="BS182" s="81"/>
      <c r="BT182" s="118"/>
      <c r="BU182" s="118"/>
      <c r="BV182" s="118"/>
      <c r="BW182" s="119"/>
      <c r="BX182" s="119"/>
    </row>
    <row r="183" spans="2:76" x14ac:dyDescent="0.25">
      <c r="B183" s="86"/>
      <c r="C183" s="198"/>
      <c r="D183" s="117"/>
      <c r="E183" s="138"/>
      <c r="F183" s="12"/>
      <c r="G183" s="12"/>
      <c r="H183" s="12"/>
      <c r="I183" s="12"/>
      <c r="J183" s="139"/>
      <c r="K183" s="90"/>
      <c r="L183" s="91"/>
      <c r="M183" s="89"/>
      <c r="N183" s="26"/>
      <c r="O183" s="14"/>
      <c r="P183" s="18"/>
      <c r="Q183" s="86"/>
      <c r="R183" s="86"/>
      <c r="S183" s="94"/>
      <c r="T183" s="95"/>
      <c r="U183" s="94"/>
      <c r="X183" s="96"/>
      <c r="Y183" s="81"/>
      <c r="Z183" s="12"/>
      <c r="AA183" s="12"/>
      <c r="AB183" s="5"/>
      <c r="AC183" s="5"/>
      <c r="AD183" s="115"/>
      <c r="AE183" s="24"/>
      <c r="AF183" s="82"/>
      <c r="AG183" s="7"/>
      <c r="AH183" s="93"/>
      <c r="AL183" s="111"/>
      <c r="AM183" s="92"/>
      <c r="AN183" s="92"/>
      <c r="AO183" s="92"/>
      <c r="AP183" s="10"/>
      <c r="AQ183" s="112"/>
      <c r="AR183" s="113"/>
      <c r="AS183" s="113"/>
      <c r="AT183" s="77"/>
      <c r="AU183" s="160"/>
      <c r="AV183" s="160"/>
      <c r="AW183" s="114"/>
      <c r="AX183" s="114"/>
      <c r="AY183" s="12"/>
      <c r="AZ183" s="116"/>
      <c r="BA183" s="95"/>
      <c r="BB183" s="96"/>
      <c r="BC183" s="96"/>
      <c r="BD183" s="81"/>
      <c r="BE183" s="102"/>
      <c r="BF183" s="96"/>
      <c r="BG183" s="81"/>
      <c r="BH183" s="117"/>
      <c r="BI183" s="96"/>
      <c r="BJ183" s="81"/>
      <c r="BK183" s="81"/>
      <c r="BL183" s="96"/>
      <c r="BM183" s="81"/>
      <c r="BN183" s="117"/>
      <c r="BO183" s="117"/>
      <c r="BP183" s="81"/>
      <c r="BQ183" s="81"/>
      <c r="BR183" s="96"/>
      <c r="BS183" s="81"/>
      <c r="BT183" s="118"/>
      <c r="BU183" s="118"/>
      <c r="BV183" s="118"/>
      <c r="BW183" s="119"/>
      <c r="BX183" s="119"/>
    </row>
    <row r="184" spans="2:76" x14ac:dyDescent="0.25">
      <c r="B184" s="86"/>
      <c r="C184" s="198"/>
      <c r="D184" s="117"/>
      <c r="E184" s="138"/>
      <c r="F184" s="12"/>
      <c r="G184" s="12"/>
      <c r="H184" s="12"/>
      <c r="I184" s="12"/>
      <c r="J184" s="139"/>
      <c r="K184" s="90"/>
      <c r="L184" s="91"/>
      <c r="M184" s="89"/>
      <c r="N184" s="26"/>
      <c r="O184" s="14"/>
      <c r="P184" s="18"/>
      <c r="Q184" s="86"/>
      <c r="R184" s="86"/>
      <c r="S184" s="94"/>
      <c r="T184" s="95"/>
      <c r="U184" s="94"/>
      <c r="X184" s="96"/>
      <c r="Y184" s="81"/>
      <c r="Z184" s="12"/>
      <c r="AA184" s="12"/>
      <c r="AB184" s="5"/>
      <c r="AC184" s="5"/>
      <c r="AD184" s="115"/>
      <c r="AE184" s="24"/>
      <c r="AF184" s="82"/>
      <c r="AG184" s="7"/>
      <c r="AH184" s="93"/>
      <c r="AL184" s="111"/>
      <c r="AM184" s="92"/>
      <c r="AN184" s="92"/>
      <c r="AO184" s="92"/>
      <c r="AP184" s="10"/>
      <c r="AQ184" s="112"/>
      <c r="AR184" s="113"/>
      <c r="AS184" s="113"/>
      <c r="AT184" s="77"/>
      <c r="AU184" s="160"/>
      <c r="AV184" s="160"/>
      <c r="AW184" s="114"/>
      <c r="AX184" s="114"/>
      <c r="AY184" s="12"/>
      <c r="AZ184" s="116"/>
      <c r="BA184" s="95"/>
      <c r="BB184" s="96"/>
      <c r="BC184" s="96"/>
      <c r="BD184" s="81"/>
      <c r="BE184" s="102"/>
      <c r="BF184" s="96"/>
      <c r="BG184" s="81"/>
      <c r="BH184" s="117"/>
      <c r="BI184" s="96"/>
      <c r="BJ184" s="81"/>
      <c r="BK184" s="81"/>
      <c r="BL184" s="96"/>
      <c r="BM184" s="81"/>
      <c r="BN184" s="117"/>
      <c r="BO184" s="117"/>
      <c r="BP184" s="81"/>
      <c r="BQ184" s="81"/>
      <c r="BR184" s="96"/>
      <c r="BS184" s="81"/>
      <c r="BT184" s="118"/>
      <c r="BU184" s="118"/>
      <c r="BV184" s="118"/>
      <c r="BW184" s="119"/>
      <c r="BX184" s="119"/>
    </row>
    <row r="185" spans="2:76" x14ac:dyDescent="0.25">
      <c r="B185" s="86"/>
      <c r="C185" s="198"/>
      <c r="D185" s="117"/>
      <c r="E185" s="138"/>
      <c r="F185" s="12"/>
      <c r="G185" s="12"/>
      <c r="H185" s="12"/>
      <c r="I185" s="12"/>
      <c r="J185" s="139"/>
      <c r="K185" s="90"/>
      <c r="L185" s="91"/>
      <c r="M185" s="89"/>
      <c r="N185" s="26"/>
      <c r="O185" s="14"/>
      <c r="P185" s="18"/>
      <c r="Q185" s="86"/>
      <c r="R185" s="86"/>
      <c r="S185" s="94"/>
      <c r="T185" s="95"/>
      <c r="U185" s="94"/>
      <c r="X185" s="96"/>
      <c r="Y185" s="81"/>
      <c r="Z185" s="12"/>
      <c r="AA185" s="12"/>
      <c r="AB185" s="5"/>
      <c r="AC185" s="5"/>
      <c r="AD185" s="115"/>
      <c r="AE185" s="24"/>
      <c r="AF185" s="82"/>
      <c r="AG185" s="7"/>
      <c r="AH185" s="93"/>
      <c r="AL185" s="111"/>
      <c r="AM185" s="92"/>
      <c r="AN185" s="92"/>
      <c r="AO185" s="92"/>
      <c r="AP185" s="10"/>
      <c r="AQ185" s="112"/>
      <c r="AR185" s="113"/>
      <c r="AS185" s="113"/>
      <c r="AT185" s="77"/>
      <c r="AU185" s="160"/>
      <c r="AV185" s="160"/>
      <c r="AW185" s="114"/>
      <c r="AX185" s="114"/>
      <c r="AY185" s="12"/>
      <c r="AZ185" s="116"/>
      <c r="BA185" s="95"/>
      <c r="BB185" s="96"/>
      <c r="BC185" s="96"/>
      <c r="BD185" s="81"/>
      <c r="BE185" s="102"/>
      <c r="BF185" s="96"/>
      <c r="BG185" s="81"/>
      <c r="BH185" s="117"/>
      <c r="BI185" s="96"/>
      <c r="BJ185" s="81"/>
      <c r="BK185" s="81"/>
      <c r="BL185" s="96"/>
      <c r="BM185" s="81"/>
      <c r="BN185" s="117"/>
      <c r="BO185" s="117"/>
      <c r="BP185" s="81"/>
      <c r="BQ185" s="81"/>
      <c r="BR185" s="96"/>
      <c r="BS185" s="81"/>
      <c r="BT185" s="118"/>
      <c r="BU185" s="118"/>
      <c r="BV185" s="118"/>
      <c r="BW185" s="119"/>
      <c r="BX185" s="119"/>
    </row>
    <row r="186" spans="2:76" x14ac:dyDescent="0.25">
      <c r="B186" s="86"/>
      <c r="C186" s="198"/>
      <c r="D186" s="117"/>
      <c r="E186" s="138"/>
      <c r="F186" s="12"/>
      <c r="G186" s="12"/>
      <c r="H186" s="12"/>
      <c r="I186" s="12"/>
      <c r="J186" s="139"/>
      <c r="K186" s="90"/>
      <c r="L186" s="91"/>
      <c r="M186" s="89"/>
      <c r="N186" s="26"/>
      <c r="O186" s="14"/>
      <c r="P186" s="18"/>
      <c r="Q186" s="86"/>
      <c r="R186" s="86"/>
      <c r="S186" s="94"/>
      <c r="T186" s="95"/>
      <c r="U186" s="94"/>
      <c r="X186" s="96"/>
      <c r="Y186" s="81"/>
      <c r="Z186" s="12"/>
      <c r="AA186" s="12"/>
      <c r="AB186" s="5"/>
      <c r="AC186" s="5"/>
      <c r="AD186" s="115"/>
      <c r="AE186" s="24"/>
      <c r="AF186" s="82"/>
      <c r="AG186" s="7"/>
      <c r="AH186" s="93"/>
      <c r="AL186" s="111"/>
      <c r="AM186" s="92"/>
      <c r="AN186" s="92"/>
      <c r="AO186" s="92"/>
      <c r="AP186" s="10"/>
      <c r="AQ186" s="112"/>
      <c r="AR186" s="113"/>
      <c r="AS186" s="113"/>
      <c r="AT186" s="77"/>
      <c r="AU186" s="160"/>
      <c r="AV186" s="160"/>
      <c r="AW186" s="114"/>
      <c r="AX186" s="114"/>
      <c r="AY186" s="12"/>
      <c r="AZ186" s="116"/>
      <c r="BA186" s="95"/>
      <c r="BB186" s="96"/>
      <c r="BC186" s="96"/>
      <c r="BD186" s="81"/>
      <c r="BE186" s="102"/>
      <c r="BF186" s="96"/>
      <c r="BG186" s="81"/>
      <c r="BH186" s="117"/>
      <c r="BI186" s="96"/>
      <c r="BJ186" s="81"/>
      <c r="BK186" s="81"/>
      <c r="BL186" s="96"/>
      <c r="BM186" s="81"/>
      <c r="BN186" s="117"/>
      <c r="BO186" s="117"/>
      <c r="BP186" s="81"/>
      <c r="BQ186" s="81"/>
      <c r="BR186" s="96"/>
      <c r="BS186" s="81"/>
      <c r="BT186" s="118"/>
      <c r="BU186" s="118"/>
      <c r="BV186" s="118"/>
      <c r="BW186" s="119"/>
      <c r="BX186" s="119"/>
    </row>
    <row r="187" spans="2:76" x14ac:dyDescent="0.25">
      <c r="B187" s="86"/>
      <c r="C187" s="198"/>
      <c r="D187" s="117"/>
      <c r="E187" s="138"/>
      <c r="F187" s="12"/>
      <c r="G187" s="12"/>
      <c r="H187" s="12"/>
      <c r="I187" s="12"/>
      <c r="J187" s="139"/>
      <c r="K187" s="90"/>
      <c r="L187" s="91"/>
      <c r="M187" s="89"/>
      <c r="N187" s="26"/>
      <c r="O187" s="14"/>
      <c r="P187" s="18"/>
      <c r="Q187" s="86"/>
      <c r="R187" s="86"/>
      <c r="S187" s="94"/>
      <c r="T187" s="95"/>
      <c r="U187" s="94"/>
      <c r="X187" s="96"/>
      <c r="Y187" s="81"/>
      <c r="Z187" s="12"/>
      <c r="AA187" s="12"/>
      <c r="AB187" s="5"/>
      <c r="AC187" s="5"/>
      <c r="AD187" s="115"/>
      <c r="AE187" s="24"/>
      <c r="AF187" s="82"/>
      <c r="AG187" s="7"/>
      <c r="AH187" s="93"/>
      <c r="AL187" s="111"/>
      <c r="AM187" s="92"/>
      <c r="AN187" s="92"/>
      <c r="AO187" s="92"/>
      <c r="AP187" s="10"/>
      <c r="AQ187" s="112"/>
      <c r="AR187" s="113"/>
      <c r="AS187" s="113"/>
      <c r="AT187" s="77"/>
      <c r="AU187" s="160"/>
      <c r="AV187" s="160"/>
      <c r="AW187" s="114"/>
      <c r="AX187" s="114"/>
      <c r="AY187" s="12"/>
      <c r="AZ187" s="116"/>
      <c r="BA187" s="95"/>
      <c r="BB187" s="96"/>
      <c r="BC187" s="96"/>
      <c r="BD187" s="81"/>
      <c r="BE187" s="102"/>
      <c r="BF187" s="96"/>
      <c r="BG187" s="81"/>
      <c r="BH187" s="117"/>
      <c r="BI187" s="96"/>
      <c r="BJ187" s="81"/>
      <c r="BK187" s="81"/>
      <c r="BL187" s="96"/>
      <c r="BM187" s="81"/>
      <c r="BN187" s="117"/>
      <c r="BO187" s="117"/>
      <c r="BP187" s="81"/>
      <c r="BQ187" s="81"/>
      <c r="BR187" s="96"/>
      <c r="BS187" s="81"/>
      <c r="BT187" s="118"/>
      <c r="BU187" s="118"/>
      <c r="BV187" s="118"/>
      <c r="BW187" s="119"/>
      <c r="BX187" s="119"/>
    </row>
    <row r="188" spans="2:76" x14ac:dyDescent="0.25">
      <c r="B188" s="86"/>
      <c r="C188" s="198"/>
      <c r="D188" s="117"/>
      <c r="E188" s="138"/>
      <c r="F188" s="12"/>
      <c r="G188" s="12"/>
      <c r="H188" s="12"/>
      <c r="I188" s="12"/>
      <c r="J188" s="139"/>
      <c r="K188" s="90"/>
      <c r="L188" s="91"/>
      <c r="M188" s="89"/>
      <c r="N188" s="26"/>
      <c r="O188" s="14"/>
      <c r="P188" s="18"/>
      <c r="Q188" s="86"/>
      <c r="R188" s="86"/>
      <c r="S188" s="94"/>
      <c r="T188" s="95"/>
      <c r="U188" s="94"/>
      <c r="X188" s="96"/>
      <c r="Y188" s="81"/>
      <c r="Z188" s="12"/>
      <c r="AA188" s="12"/>
      <c r="AB188" s="5"/>
      <c r="AC188" s="5"/>
      <c r="AD188" s="115"/>
      <c r="AE188" s="24"/>
      <c r="AF188" s="82"/>
      <c r="AG188" s="7"/>
      <c r="AH188" s="93"/>
      <c r="AL188" s="111"/>
      <c r="AM188" s="92"/>
      <c r="AN188" s="92"/>
      <c r="AO188" s="92"/>
      <c r="AP188" s="10"/>
      <c r="AQ188" s="112"/>
      <c r="AR188" s="113"/>
      <c r="AS188" s="113"/>
      <c r="AT188" s="77"/>
      <c r="AU188" s="160"/>
      <c r="AV188" s="160"/>
      <c r="AW188" s="114"/>
      <c r="AX188" s="114"/>
      <c r="AY188" s="12"/>
      <c r="AZ188" s="116"/>
      <c r="BA188" s="95"/>
      <c r="BB188" s="96"/>
      <c r="BC188" s="96"/>
      <c r="BD188" s="81"/>
      <c r="BE188" s="102"/>
      <c r="BF188" s="96"/>
      <c r="BG188" s="81"/>
      <c r="BH188" s="117"/>
      <c r="BI188" s="96"/>
      <c r="BJ188" s="81"/>
      <c r="BK188" s="81"/>
      <c r="BL188" s="96"/>
      <c r="BM188" s="81"/>
      <c r="BN188" s="117"/>
      <c r="BO188" s="117"/>
      <c r="BP188" s="81"/>
      <c r="BQ188" s="81"/>
      <c r="BR188" s="96"/>
      <c r="BS188" s="81"/>
      <c r="BT188" s="118"/>
      <c r="BU188" s="118"/>
      <c r="BV188" s="118"/>
      <c r="BW188" s="119"/>
      <c r="BX188" s="119"/>
    </row>
    <row r="189" spans="2:76" x14ac:dyDescent="0.25">
      <c r="B189" s="86"/>
      <c r="C189" s="198"/>
      <c r="D189" s="117"/>
      <c r="E189" s="138"/>
      <c r="F189" s="12"/>
      <c r="G189" s="12"/>
      <c r="H189" s="12"/>
      <c r="I189" s="12"/>
      <c r="J189" s="139"/>
      <c r="K189" s="90"/>
      <c r="L189" s="91"/>
      <c r="M189" s="89"/>
      <c r="N189" s="26"/>
      <c r="O189" s="14"/>
      <c r="P189" s="18"/>
      <c r="Q189" s="86"/>
      <c r="R189" s="86"/>
      <c r="S189" s="94"/>
      <c r="T189" s="95"/>
      <c r="U189" s="94"/>
      <c r="X189" s="96"/>
      <c r="Y189" s="81"/>
      <c r="Z189" s="12"/>
      <c r="AA189" s="12"/>
      <c r="AB189" s="5"/>
      <c r="AC189" s="5"/>
      <c r="AD189" s="115"/>
      <c r="AE189" s="24"/>
      <c r="AF189" s="82"/>
      <c r="AG189" s="7"/>
      <c r="AH189" s="93"/>
      <c r="AL189" s="111"/>
      <c r="AM189" s="92"/>
      <c r="AN189" s="92"/>
      <c r="AO189" s="92"/>
      <c r="AP189" s="10"/>
      <c r="AQ189" s="112"/>
      <c r="AR189" s="113"/>
      <c r="AS189" s="113"/>
      <c r="AT189" s="77"/>
      <c r="AU189" s="160"/>
      <c r="AV189" s="160"/>
      <c r="AW189" s="114"/>
      <c r="AX189" s="114"/>
      <c r="AY189" s="12"/>
      <c r="AZ189" s="116"/>
      <c r="BA189" s="95"/>
      <c r="BB189" s="96"/>
      <c r="BC189" s="96"/>
      <c r="BD189" s="81"/>
      <c r="BE189" s="102"/>
      <c r="BF189" s="96"/>
      <c r="BG189" s="81"/>
      <c r="BH189" s="117"/>
      <c r="BI189" s="96"/>
      <c r="BJ189" s="81"/>
      <c r="BK189" s="81"/>
      <c r="BL189" s="96"/>
      <c r="BM189" s="81"/>
      <c r="BN189" s="117"/>
      <c r="BO189" s="117"/>
      <c r="BP189" s="81"/>
      <c r="BQ189" s="81"/>
      <c r="BR189" s="96"/>
      <c r="BS189" s="81"/>
      <c r="BT189" s="118"/>
      <c r="BU189" s="118"/>
      <c r="BV189" s="118"/>
      <c r="BW189" s="119"/>
      <c r="BX189" s="119"/>
    </row>
    <row r="190" spans="2:76" x14ac:dyDescent="0.25">
      <c r="B190" s="86"/>
      <c r="C190" s="198"/>
      <c r="D190" s="117"/>
      <c r="E190" s="138"/>
      <c r="F190" s="12"/>
      <c r="G190" s="12"/>
      <c r="H190" s="12"/>
      <c r="I190" s="12"/>
      <c r="J190" s="139"/>
      <c r="K190" s="90"/>
      <c r="L190" s="91"/>
      <c r="M190" s="89"/>
      <c r="N190" s="26"/>
      <c r="O190" s="14"/>
      <c r="P190" s="18"/>
      <c r="Q190" s="86"/>
      <c r="R190" s="86"/>
      <c r="S190" s="94"/>
      <c r="T190" s="95"/>
      <c r="U190" s="94"/>
      <c r="X190" s="96"/>
      <c r="Y190" s="81"/>
      <c r="Z190" s="12"/>
      <c r="AA190" s="12"/>
      <c r="AB190" s="5"/>
      <c r="AC190" s="5"/>
      <c r="AD190" s="115"/>
      <c r="AE190" s="24"/>
      <c r="AF190" s="82"/>
      <c r="AG190" s="7"/>
      <c r="AH190" s="93"/>
      <c r="AL190" s="111"/>
      <c r="AM190" s="92"/>
      <c r="AN190" s="92"/>
      <c r="AO190" s="92"/>
      <c r="AP190" s="10"/>
      <c r="AQ190" s="112"/>
      <c r="AR190" s="113"/>
      <c r="AS190" s="113"/>
      <c r="AT190" s="77"/>
      <c r="AU190" s="160"/>
      <c r="AV190" s="160"/>
      <c r="AW190" s="114"/>
      <c r="AX190" s="114"/>
      <c r="AY190" s="12"/>
      <c r="AZ190" s="116"/>
      <c r="BA190" s="95"/>
      <c r="BB190" s="96"/>
      <c r="BC190" s="96"/>
      <c r="BD190" s="81"/>
      <c r="BE190" s="102"/>
      <c r="BF190" s="96"/>
      <c r="BG190" s="81"/>
      <c r="BH190" s="117"/>
      <c r="BI190" s="96"/>
      <c r="BJ190" s="81"/>
      <c r="BK190" s="81"/>
      <c r="BL190" s="96"/>
      <c r="BM190" s="81"/>
      <c r="BN190" s="117"/>
      <c r="BO190" s="117"/>
      <c r="BP190" s="81"/>
      <c r="BQ190" s="81"/>
      <c r="BR190" s="96"/>
      <c r="BS190" s="81"/>
      <c r="BT190" s="118"/>
      <c r="BU190" s="118"/>
      <c r="BV190" s="118"/>
      <c r="BW190" s="119"/>
      <c r="BX190" s="119"/>
    </row>
    <row r="191" spans="2:76" x14ac:dyDescent="0.25">
      <c r="B191" s="86"/>
      <c r="C191" s="198"/>
      <c r="D191" s="117"/>
      <c r="E191" s="138"/>
      <c r="F191" s="12"/>
      <c r="G191" s="12"/>
      <c r="H191" s="12"/>
      <c r="I191" s="12"/>
      <c r="J191" s="139"/>
      <c r="K191" s="90"/>
      <c r="L191" s="91"/>
      <c r="M191" s="89"/>
      <c r="N191" s="26"/>
      <c r="O191" s="14"/>
      <c r="P191" s="18"/>
      <c r="Q191" s="86"/>
      <c r="R191" s="86"/>
      <c r="S191" s="94"/>
      <c r="T191" s="95"/>
      <c r="U191" s="94"/>
      <c r="X191" s="96"/>
      <c r="Y191" s="81"/>
      <c r="Z191" s="12"/>
      <c r="AA191" s="12"/>
      <c r="AB191" s="5"/>
      <c r="AC191" s="5"/>
      <c r="AD191" s="115"/>
      <c r="AE191" s="24"/>
      <c r="AF191" s="82"/>
      <c r="AG191" s="7"/>
      <c r="AH191" s="93"/>
      <c r="AL191" s="111"/>
      <c r="AM191" s="92"/>
      <c r="AN191" s="92"/>
      <c r="AO191" s="92"/>
      <c r="AP191" s="10"/>
      <c r="AQ191" s="112"/>
      <c r="AR191" s="113"/>
      <c r="AS191" s="113"/>
      <c r="AT191" s="77"/>
      <c r="AU191" s="160"/>
      <c r="AV191" s="160"/>
      <c r="AW191" s="114"/>
      <c r="AX191" s="114"/>
      <c r="AY191" s="12"/>
      <c r="AZ191" s="116"/>
      <c r="BA191" s="95"/>
      <c r="BB191" s="96"/>
      <c r="BC191" s="96"/>
      <c r="BD191" s="81"/>
      <c r="BE191" s="102"/>
      <c r="BF191" s="96"/>
      <c r="BG191" s="81"/>
      <c r="BH191" s="117"/>
      <c r="BI191" s="96"/>
      <c r="BJ191" s="81"/>
      <c r="BK191" s="81"/>
      <c r="BL191" s="96"/>
      <c r="BM191" s="81"/>
      <c r="BN191" s="117"/>
      <c r="BO191" s="117"/>
      <c r="BP191" s="81"/>
      <c r="BQ191" s="81"/>
      <c r="BR191" s="96"/>
      <c r="BS191" s="81"/>
      <c r="BT191" s="118"/>
      <c r="BU191" s="118"/>
      <c r="BV191" s="118"/>
      <c r="BW191" s="119"/>
      <c r="BX191" s="119"/>
    </row>
    <row r="192" spans="2:76" x14ac:dyDescent="0.25">
      <c r="K192" s="145"/>
      <c r="V192" s="150"/>
      <c r="W192" s="151"/>
    </row>
    <row r="193" spans="11:11" x14ac:dyDescent="0.25">
      <c r="K193" s="145"/>
    </row>
    <row r="194" spans="11:11" x14ac:dyDescent="0.25">
      <c r="K194" s="145"/>
    </row>
    <row r="195" spans="11:11" x14ac:dyDescent="0.25">
      <c r="K195" s="145"/>
    </row>
    <row r="196" spans="11:11" x14ac:dyDescent="0.25">
      <c r="K196" s="145"/>
    </row>
    <row r="197" spans="11:11" x14ac:dyDescent="0.25">
      <c r="K197" s="145"/>
    </row>
    <row r="198" spans="11:11" x14ac:dyDescent="0.25">
      <c r="K198" s="145"/>
    </row>
    <row r="199" spans="11:11" x14ac:dyDescent="0.25">
      <c r="K199" s="145"/>
    </row>
    <row r="200" spans="11:11" x14ac:dyDescent="0.25">
      <c r="K200" s="145"/>
    </row>
    <row r="201" spans="11:11" x14ac:dyDescent="0.25">
      <c r="K201" s="145"/>
    </row>
    <row r="202" spans="11:11" x14ac:dyDescent="0.25">
      <c r="K202" s="145"/>
    </row>
    <row r="203" spans="11:11" x14ac:dyDescent="0.25">
      <c r="K203" s="145"/>
    </row>
    <row r="204" spans="11:11" x14ac:dyDescent="0.25">
      <c r="K204" s="145"/>
    </row>
    <row r="205" spans="11:11" x14ac:dyDescent="0.25">
      <c r="K205" s="145"/>
    </row>
    <row r="206" spans="11:11" x14ac:dyDescent="0.25">
      <c r="K206" s="145"/>
    </row>
    <row r="207" spans="11:11" x14ac:dyDescent="0.25">
      <c r="K207" s="145"/>
    </row>
    <row r="208" spans="11:11" x14ac:dyDescent="0.25">
      <c r="K208" s="145"/>
    </row>
    <row r="209" spans="11:11" x14ac:dyDescent="0.25">
      <c r="K209" s="145"/>
    </row>
    <row r="210" spans="11:11" x14ac:dyDescent="0.25">
      <c r="K210" s="145"/>
    </row>
    <row r="211" spans="11:11" x14ac:dyDescent="0.25">
      <c r="K211" s="145"/>
    </row>
    <row r="212" spans="11:11" x14ac:dyDescent="0.25">
      <c r="K212" s="145"/>
    </row>
    <row r="213" spans="11:11" x14ac:dyDescent="0.25">
      <c r="K213" s="145"/>
    </row>
    <row r="214" spans="11:11" x14ac:dyDescent="0.25">
      <c r="K214" s="145"/>
    </row>
    <row r="215" spans="11:11" x14ac:dyDescent="0.25">
      <c r="K215" s="145"/>
    </row>
    <row r="216" spans="11:11" x14ac:dyDescent="0.25">
      <c r="K216" s="145"/>
    </row>
    <row r="217" spans="11:11" x14ac:dyDescent="0.25">
      <c r="K217" s="145"/>
    </row>
    <row r="218" spans="11:11" x14ac:dyDescent="0.25">
      <c r="K218" s="145"/>
    </row>
    <row r="219" spans="11:11" x14ac:dyDescent="0.25">
      <c r="K219" s="145"/>
    </row>
    <row r="220" spans="11:11" x14ac:dyDescent="0.25">
      <c r="K220" s="145"/>
    </row>
    <row r="221" spans="11:11" x14ac:dyDescent="0.25">
      <c r="K221" s="145"/>
    </row>
    <row r="222" spans="11:11" x14ac:dyDescent="0.25">
      <c r="K222" s="145"/>
    </row>
    <row r="223" spans="11:11" x14ac:dyDescent="0.25">
      <c r="K223" s="145"/>
    </row>
    <row r="224" spans="11:11" x14ac:dyDescent="0.25">
      <c r="K224" s="145"/>
    </row>
    <row r="225" spans="11:11" x14ac:dyDescent="0.25">
      <c r="K225" s="145"/>
    </row>
    <row r="226" spans="11:11" x14ac:dyDescent="0.25">
      <c r="K226" s="145"/>
    </row>
    <row r="227" spans="11:11" x14ac:dyDescent="0.25">
      <c r="K227" s="145"/>
    </row>
    <row r="228" spans="11:11" x14ac:dyDescent="0.25">
      <c r="K228" s="145"/>
    </row>
    <row r="229" spans="11:11" x14ac:dyDescent="0.25">
      <c r="K229" s="145"/>
    </row>
    <row r="230" spans="11:11" x14ac:dyDescent="0.25">
      <c r="K230" s="145"/>
    </row>
    <row r="231" spans="11:11" x14ac:dyDescent="0.25">
      <c r="K231" s="145"/>
    </row>
    <row r="232" spans="11:11" x14ac:dyDescent="0.25">
      <c r="K232" s="145"/>
    </row>
    <row r="233" spans="11:11" x14ac:dyDescent="0.25">
      <c r="K233" s="145"/>
    </row>
    <row r="234" spans="11:11" x14ac:dyDescent="0.25">
      <c r="K234" s="145"/>
    </row>
    <row r="235" spans="11:11" x14ac:dyDescent="0.25">
      <c r="K235" s="145"/>
    </row>
    <row r="236" spans="11:11" x14ac:dyDescent="0.25">
      <c r="K236" s="145"/>
    </row>
    <row r="237" spans="11:11" x14ac:dyDescent="0.25">
      <c r="K237" s="145"/>
    </row>
    <row r="238" spans="11:11" x14ac:dyDescent="0.25">
      <c r="K238" s="145"/>
    </row>
    <row r="239" spans="11:11" x14ac:dyDescent="0.25">
      <c r="K239" s="145"/>
    </row>
    <row r="240" spans="11:11" x14ac:dyDescent="0.25">
      <c r="K240" s="145"/>
    </row>
    <row r="241" spans="11:11" x14ac:dyDescent="0.25">
      <c r="K241" s="145"/>
    </row>
    <row r="242" spans="11:11" x14ac:dyDescent="0.25">
      <c r="K242" s="145"/>
    </row>
    <row r="243" spans="11:11" x14ac:dyDescent="0.25">
      <c r="K243" s="145"/>
    </row>
    <row r="244" spans="11:11" x14ac:dyDescent="0.25">
      <c r="K244" s="145"/>
    </row>
    <row r="245" spans="11:11" x14ac:dyDescent="0.25">
      <c r="K245" s="145"/>
    </row>
    <row r="246" spans="11:11" x14ac:dyDescent="0.25">
      <c r="K246" s="145"/>
    </row>
    <row r="247" spans="11:11" x14ac:dyDescent="0.25">
      <c r="K247" s="145"/>
    </row>
    <row r="248" spans="11:11" x14ac:dyDescent="0.25">
      <c r="K248" s="145"/>
    </row>
    <row r="249" spans="11:11" x14ac:dyDescent="0.25">
      <c r="K249" s="145"/>
    </row>
    <row r="250" spans="11:11" x14ac:dyDescent="0.25">
      <c r="K250" s="145"/>
    </row>
    <row r="251" spans="11:11" x14ac:dyDescent="0.25">
      <c r="K251" s="145"/>
    </row>
    <row r="252" spans="11:11" x14ac:dyDescent="0.25">
      <c r="K252" s="145"/>
    </row>
    <row r="253" spans="11:11" x14ac:dyDescent="0.25">
      <c r="K253" s="145"/>
    </row>
    <row r="254" spans="11:11" x14ac:dyDescent="0.25">
      <c r="K254" s="145"/>
    </row>
    <row r="255" spans="11:11" x14ac:dyDescent="0.25">
      <c r="K255" s="145"/>
    </row>
    <row r="256" spans="11:11" x14ac:dyDescent="0.25">
      <c r="K256" s="145"/>
    </row>
    <row r="257" spans="11:11" x14ac:dyDescent="0.25">
      <c r="K257" s="145"/>
    </row>
    <row r="258" spans="11:11" x14ac:dyDescent="0.25">
      <c r="K258" s="145"/>
    </row>
    <row r="259" spans="11:11" x14ac:dyDescent="0.25">
      <c r="K259" s="145"/>
    </row>
    <row r="260" spans="11:11" x14ac:dyDescent="0.25">
      <c r="K260" s="145"/>
    </row>
    <row r="261" spans="11:11" x14ac:dyDescent="0.25">
      <c r="K261" s="145"/>
    </row>
    <row r="262" spans="11:11" x14ac:dyDescent="0.25">
      <c r="K262" s="145"/>
    </row>
    <row r="263" spans="11:11" x14ac:dyDescent="0.25">
      <c r="K263" s="145"/>
    </row>
    <row r="264" spans="11:11" x14ac:dyDescent="0.25">
      <c r="K264" s="145"/>
    </row>
    <row r="265" spans="11:11" x14ac:dyDescent="0.25">
      <c r="K265" s="145"/>
    </row>
    <row r="266" spans="11:11" x14ac:dyDescent="0.25">
      <c r="K266" s="145"/>
    </row>
    <row r="267" spans="11:11" x14ac:dyDescent="0.25">
      <c r="K267" s="145"/>
    </row>
    <row r="268" spans="11:11" x14ac:dyDescent="0.25">
      <c r="K268" s="145"/>
    </row>
    <row r="269" spans="11:11" x14ac:dyDescent="0.25">
      <c r="K269" s="145"/>
    </row>
    <row r="270" spans="11:11" x14ac:dyDescent="0.25">
      <c r="K270" s="145"/>
    </row>
    <row r="271" spans="11:11" x14ac:dyDescent="0.25">
      <c r="K271" s="145"/>
    </row>
    <row r="272" spans="11:11" x14ac:dyDescent="0.25">
      <c r="K272" s="145"/>
    </row>
    <row r="273" spans="11:11" x14ac:dyDescent="0.25">
      <c r="K273" s="145"/>
    </row>
    <row r="274" spans="11:11" x14ac:dyDescent="0.25">
      <c r="K274" s="145"/>
    </row>
    <row r="275" spans="11:11" x14ac:dyDescent="0.25">
      <c r="K275" s="145"/>
    </row>
    <row r="276" spans="11:11" x14ac:dyDescent="0.25">
      <c r="K276" s="145"/>
    </row>
    <row r="277" spans="11:11" x14ac:dyDescent="0.25">
      <c r="K277" s="145"/>
    </row>
    <row r="278" spans="11:11" x14ac:dyDescent="0.25">
      <c r="K278" s="145"/>
    </row>
    <row r="279" spans="11:11" x14ac:dyDescent="0.25">
      <c r="K279" s="145"/>
    </row>
    <row r="280" spans="11:11" x14ac:dyDescent="0.25">
      <c r="K280" s="145"/>
    </row>
    <row r="281" spans="11:11" x14ac:dyDescent="0.25">
      <c r="K281" s="145"/>
    </row>
    <row r="282" spans="11:11" x14ac:dyDescent="0.25">
      <c r="K282" s="145"/>
    </row>
    <row r="283" spans="11:11" x14ac:dyDescent="0.25">
      <c r="K283" s="145"/>
    </row>
    <row r="284" spans="11:11" x14ac:dyDescent="0.25">
      <c r="K284" s="145"/>
    </row>
    <row r="285" spans="11:11" x14ac:dyDescent="0.25">
      <c r="K285" s="145"/>
    </row>
    <row r="286" spans="11:11" x14ac:dyDescent="0.25">
      <c r="K286" s="145"/>
    </row>
    <row r="287" spans="11:11" x14ac:dyDescent="0.25">
      <c r="K287" s="145"/>
    </row>
    <row r="288" spans="11:11" x14ac:dyDescent="0.25">
      <c r="K288" s="145"/>
    </row>
    <row r="289" spans="11:11" x14ac:dyDescent="0.25">
      <c r="K289" s="145"/>
    </row>
    <row r="290" spans="11:11" x14ac:dyDescent="0.25">
      <c r="K290" s="145"/>
    </row>
    <row r="291" spans="11:11" x14ac:dyDescent="0.25">
      <c r="K291" s="145"/>
    </row>
    <row r="292" spans="11:11" x14ac:dyDescent="0.25">
      <c r="K292" s="145"/>
    </row>
    <row r="293" spans="11:11" x14ac:dyDescent="0.25">
      <c r="K293" s="145"/>
    </row>
    <row r="294" spans="11:11" x14ac:dyDescent="0.25">
      <c r="K294" s="145"/>
    </row>
    <row r="295" spans="11:11" x14ac:dyDescent="0.25">
      <c r="K295" s="145"/>
    </row>
    <row r="296" spans="11:11" x14ac:dyDescent="0.25">
      <c r="K296" s="145"/>
    </row>
    <row r="297" spans="11:11" x14ac:dyDescent="0.25">
      <c r="K297" s="145"/>
    </row>
    <row r="298" spans="11:11" x14ac:dyDescent="0.25">
      <c r="K298" s="145"/>
    </row>
    <row r="299" spans="11:11" x14ac:dyDescent="0.25">
      <c r="K299" s="145"/>
    </row>
    <row r="300" spans="11:11" x14ac:dyDescent="0.25">
      <c r="K300" s="145"/>
    </row>
    <row r="301" spans="11:11" x14ac:dyDescent="0.25">
      <c r="K301" s="145"/>
    </row>
    <row r="302" spans="11:11" x14ac:dyDescent="0.25">
      <c r="K302" s="145"/>
    </row>
    <row r="303" spans="11:11" x14ac:dyDescent="0.25">
      <c r="K303" s="145"/>
    </row>
    <row r="304" spans="11:11" x14ac:dyDescent="0.25">
      <c r="K304" s="145"/>
    </row>
    <row r="305" spans="11:11" x14ac:dyDescent="0.25">
      <c r="K305" s="145"/>
    </row>
    <row r="306" spans="11:11" x14ac:dyDescent="0.25">
      <c r="K306" s="145"/>
    </row>
    <row r="307" spans="11:11" x14ac:dyDescent="0.25">
      <c r="K307" s="145"/>
    </row>
    <row r="308" spans="11:11" x14ac:dyDescent="0.25">
      <c r="K308" s="145"/>
    </row>
    <row r="309" spans="11:11" x14ac:dyDescent="0.25">
      <c r="K309" s="145"/>
    </row>
  </sheetData>
  <autoFilter ref="A1:EC46">
    <filterColumn colId="94" showButton="0"/>
  </autoFilter>
  <sortState ref="B234:DB258">
    <sortCondition ref="E234:E258"/>
  </sortState>
  <dataConsolidate/>
  <mergeCells count="3">
    <mergeCell ref="DB16:DB18"/>
    <mergeCell ref="CQ1:CR1"/>
    <mergeCell ref="DB2:DB12"/>
  </mergeCells>
  <conditionalFormatting sqref="Q3">
    <cfRule type="containsText" dxfId="137" priority="2203" operator="containsText" text="TERMINADO">
      <formula>NOT(ISERROR(SEARCH("TERMINADO",Q3)))</formula>
    </cfRule>
  </conditionalFormatting>
  <conditionalFormatting sqref="Q3">
    <cfRule type="cellIs" dxfId="136" priority="2174" operator="equal">
      <formula>"DESIERTA"</formula>
    </cfRule>
  </conditionalFormatting>
  <conditionalFormatting sqref="R3">
    <cfRule type="containsText" dxfId="135" priority="2169" operator="containsText" text="LIQUIDADO">
      <formula>NOT(ISERROR(SEARCH("LIQUIDADO",R3)))</formula>
    </cfRule>
  </conditionalFormatting>
  <conditionalFormatting sqref="AQ3:AT3">
    <cfRule type="containsText" dxfId="134" priority="1357" operator="containsText" text="NA">
      <formula>NOT(ISERROR(SEARCH("NA",AQ3)))</formula>
    </cfRule>
    <cfRule type="containsText" dxfId="133" priority="1358" operator="containsText" text="N.A">
      <formula>NOT(ISERROR(SEARCH("N.A",AQ3)))</formula>
    </cfRule>
  </conditionalFormatting>
  <conditionalFormatting sqref="AQ14:AT14">
    <cfRule type="containsText" dxfId="132" priority="627" operator="containsText" text="NA">
      <formula>NOT(ISERROR(SEARCH("NA",AQ14)))</formula>
    </cfRule>
    <cfRule type="containsText" dxfId="131" priority="628" operator="containsText" text="N.A">
      <formula>NOT(ISERROR(SEARCH("N.A",AQ14)))</formula>
    </cfRule>
  </conditionalFormatting>
  <conditionalFormatting sqref="AQ15:AT15">
    <cfRule type="containsText" dxfId="130" priority="475" operator="containsText" text="NA">
      <formula>NOT(ISERROR(SEARCH("NA",AQ15)))</formula>
    </cfRule>
    <cfRule type="containsText" dxfId="129" priority="476" operator="containsText" text="N.A">
      <formula>NOT(ISERROR(SEARCH("N.A",AQ15)))</formula>
    </cfRule>
  </conditionalFormatting>
  <conditionalFormatting sqref="Q15">
    <cfRule type="containsText" dxfId="128" priority="474" operator="containsText" text="TERMINADO">
      <formula>NOT(ISERROR(SEARCH("TERMINADO",Q15)))</formula>
    </cfRule>
  </conditionalFormatting>
  <conditionalFormatting sqref="Q15">
    <cfRule type="cellIs" dxfId="127" priority="473" operator="equal">
      <formula>"DESIERTA"</formula>
    </cfRule>
  </conditionalFormatting>
  <conditionalFormatting sqref="R15">
    <cfRule type="containsText" dxfId="126" priority="472" operator="containsText" text="LIQUIDADO">
      <formula>NOT(ISERROR(SEARCH("LIQUIDADO",R15)))</formula>
    </cfRule>
  </conditionalFormatting>
  <conditionalFormatting sqref="AQ16:AT16">
    <cfRule type="containsText" dxfId="125" priority="419" operator="containsText" text="NA">
      <formula>NOT(ISERROR(SEARCH("NA",AQ16)))</formula>
    </cfRule>
    <cfRule type="containsText" dxfId="124" priority="420" operator="containsText" text="N.A">
      <formula>NOT(ISERROR(SEARCH("N.A",AQ16)))</formula>
    </cfRule>
  </conditionalFormatting>
  <conditionalFormatting sqref="AQ18:AT18">
    <cfRule type="containsText" dxfId="123" priority="406" operator="containsText" text="NA">
      <formula>NOT(ISERROR(SEARCH("NA",AQ18)))</formula>
    </cfRule>
    <cfRule type="containsText" dxfId="122" priority="407" operator="containsText" text="N.A">
      <formula>NOT(ISERROR(SEARCH("N.A",AQ18)))</formula>
    </cfRule>
  </conditionalFormatting>
  <conditionalFormatting sqref="Q18">
    <cfRule type="containsText" dxfId="121" priority="405" operator="containsText" text="TERMINADO">
      <formula>NOT(ISERROR(SEARCH("TERMINADO",Q18)))</formula>
    </cfRule>
  </conditionalFormatting>
  <conditionalFormatting sqref="Q18">
    <cfRule type="cellIs" dxfId="120" priority="404" operator="equal">
      <formula>"DESIERTA"</formula>
    </cfRule>
  </conditionalFormatting>
  <conditionalFormatting sqref="R18">
    <cfRule type="containsText" dxfId="119" priority="403" operator="containsText" text="LIQUIDADO">
      <formula>NOT(ISERROR(SEARCH("LIQUIDADO",R18)))</formula>
    </cfRule>
  </conditionalFormatting>
  <conditionalFormatting sqref="AQ13:AT13">
    <cfRule type="containsText" dxfId="118" priority="396" operator="containsText" text="NA">
      <formula>NOT(ISERROR(SEARCH("NA",AQ13)))</formula>
    </cfRule>
    <cfRule type="containsText" dxfId="117" priority="397" operator="containsText" text="N.A">
      <formula>NOT(ISERROR(SEARCH("N.A",AQ13)))</formula>
    </cfRule>
  </conditionalFormatting>
  <conditionalFormatting sqref="R13">
    <cfRule type="containsText" dxfId="116" priority="393" operator="containsText" text="LIQUIDADO">
      <formula>NOT(ISERROR(SEARCH("LIQUIDADO",R13)))</formula>
    </cfRule>
  </conditionalFormatting>
  <conditionalFormatting sqref="Q6:Q7">
    <cfRule type="cellIs" dxfId="115" priority="193" operator="equal">
      <formula>"DESIERTA"</formula>
    </cfRule>
  </conditionalFormatting>
  <conditionalFormatting sqref="R9">
    <cfRule type="containsText" dxfId="114" priority="202" operator="containsText" text="LIQUIDADO">
      <formula>NOT(ISERROR(SEARCH("LIQUIDADO",R9)))</formula>
    </cfRule>
  </conditionalFormatting>
  <conditionalFormatting sqref="Q8">
    <cfRule type="containsText" dxfId="113" priority="220" operator="containsText" text="TERMINADO">
      <formula>NOT(ISERROR(SEARCH("TERMINADO",Q8)))</formula>
    </cfRule>
  </conditionalFormatting>
  <conditionalFormatting sqref="Q8">
    <cfRule type="cellIs" dxfId="112" priority="219" operator="equal">
      <formula>"DESIERTA"</formula>
    </cfRule>
  </conditionalFormatting>
  <conditionalFormatting sqref="R8">
    <cfRule type="containsText" dxfId="111" priority="218" operator="containsText" text="LIQUIDADO">
      <formula>NOT(ISERROR(SEARCH("LIQUIDADO",R8)))</formula>
    </cfRule>
  </conditionalFormatting>
  <conditionalFormatting sqref="AQ8:AT8">
    <cfRule type="containsText" dxfId="110" priority="216" operator="containsText" text="NA">
      <formula>NOT(ISERROR(SEARCH("NA",AQ8)))</formula>
    </cfRule>
    <cfRule type="containsText" dxfId="109" priority="217" operator="containsText" text="N.A">
      <formula>NOT(ISERROR(SEARCH("N.A",AQ8)))</formula>
    </cfRule>
  </conditionalFormatting>
  <conditionalFormatting sqref="AQ9:AT9">
    <cfRule type="containsText" dxfId="108" priority="214" operator="containsText" text="NA">
      <formula>NOT(ISERROR(SEARCH("NA",AQ9)))</formula>
    </cfRule>
    <cfRule type="containsText" dxfId="107" priority="215" operator="containsText" text="N.A">
      <formula>NOT(ISERROR(SEARCH("N.A",AQ9)))</formula>
    </cfRule>
  </conditionalFormatting>
  <conditionalFormatting sqref="AQ6:AT7">
    <cfRule type="containsText" dxfId="106" priority="196" operator="containsText" text="NA">
      <formula>NOT(ISERROR(SEARCH("NA",AQ6)))</formula>
    </cfRule>
    <cfRule type="containsText" dxfId="105" priority="197" operator="containsText" text="N.A">
      <formula>NOT(ISERROR(SEARCH("N.A",AQ6)))</formula>
    </cfRule>
  </conditionalFormatting>
  <conditionalFormatting sqref="R6:R7">
    <cfRule type="containsText" dxfId="104" priority="195" operator="containsText" text="LIQUIDADO">
      <formula>NOT(ISERROR(SEARCH("LIQUIDADO",R6)))</formula>
    </cfRule>
  </conditionalFormatting>
  <conditionalFormatting sqref="Q6:Q7">
    <cfRule type="containsText" dxfId="103" priority="194" operator="containsText" text="TERMINADO">
      <formula>NOT(ISERROR(SEARCH("TERMINADO",Q6)))</formula>
    </cfRule>
  </conditionalFormatting>
  <conditionalFormatting sqref="Q11">
    <cfRule type="containsText" dxfId="102" priority="190" operator="containsText" text="TERMINADO">
      <formula>NOT(ISERROR(SEARCH("TERMINADO",Q11)))</formula>
    </cfRule>
  </conditionalFormatting>
  <conditionalFormatting sqref="Q11">
    <cfRule type="cellIs" dxfId="101" priority="189" operator="equal">
      <formula>"DESIERTA"</formula>
    </cfRule>
  </conditionalFormatting>
  <conditionalFormatting sqref="R11">
    <cfRule type="containsText" dxfId="100" priority="188" operator="containsText" text="TERMINADO">
      <formula>NOT(ISERROR(SEARCH("TERMINADO",R11)))</formula>
    </cfRule>
  </conditionalFormatting>
  <conditionalFormatting sqref="R11">
    <cfRule type="cellIs" dxfId="99" priority="187" operator="equal">
      <formula>"DESIERTA"</formula>
    </cfRule>
  </conditionalFormatting>
  <conditionalFormatting sqref="Q9">
    <cfRule type="containsText" dxfId="98" priority="175" operator="containsText" text="TERMINADO">
      <formula>NOT(ISERROR(SEARCH("TERMINADO",Q9)))</formula>
    </cfRule>
  </conditionalFormatting>
  <conditionalFormatting sqref="Q9">
    <cfRule type="cellIs" dxfId="97" priority="174" operator="equal">
      <formula>"DESIERTA"</formula>
    </cfRule>
  </conditionalFormatting>
  <conditionalFormatting sqref="Q13">
    <cfRule type="containsText" dxfId="96" priority="138" operator="containsText" text="TERMINADO">
      <formula>NOT(ISERROR(SEARCH("TERMINADO",Q13)))</formula>
    </cfRule>
  </conditionalFormatting>
  <conditionalFormatting sqref="Q13">
    <cfRule type="cellIs" dxfId="95" priority="137" operator="equal">
      <formula>"DESIERTA"</formula>
    </cfRule>
  </conditionalFormatting>
  <conditionalFormatting sqref="Q20">
    <cfRule type="containsText" dxfId="94" priority="117" operator="containsText" text="TERMINADO">
      <formula>NOT(ISERROR(SEARCH("TERMINADO",Q20)))</formula>
    </cfRule>
  </conditionalFormatting>
  <conditionalFormatting sqref="Q20">
    <cfRule type="cellIs" dxfId="93" priority="116" operator="equal">
      <formula>"DESIERTA"</formula>
    </cfRule>
  </conditionalFormatting>
  <conditionalFormatting sqref="R17">
    <cfRule type="containsText" dxfId="92" priority="115" operator="containsText" text="LIQUIDADO">
      <formula>NOT(ISERROR(SEARCH("LIQUIDADO",R17)))</formula>
    </cfRule>
  </conditionalFormatting>
  <conditionalFormatting sqref="R20">
    <cfRule type="containsText" dxfId="91" priority="126" operator="containsText" text="LIQUIDADO">
      <formula>NOT(ISERROR(SEARCH("LIQUIDADO",R20)))</formula>
    </cfRule>
  </conditionalFormatting>
  <conditionalFormatting sqref="Q21">
    <cfRule type="containsText" dxfId="90" priority="125" operator="containsText" text="TERMINADO">
      <formula>NOT(ISERROR(SEARCH("TERMINADO",Q21)))</formula>
    </cfRule>
  </conditionalFormatting>
  <conditionalFormatting sqref="Q21">
    <cfRule type="cellIs" dxfId="89" priority="124" operator="equal">
      <formula>"DESIERTA"</formula>
    </cfRule>
  </conditionalFormatting>
  <conditionalFormatting sqref="R21">
    <cfRule type="containsText" dxfId="88" priority="123" operator="containsText" text="LIQUIDADO">
      <formula>NOT(ISERROR(SEARCH("LIQUIDADO",R21)))</formula>
    </cfRule>
  </conditionalFormatting>
  <conditionalFormatting sqref="AQ22">
    <cfRule type="containsText" dxfId="87" priority="121" operator="containsText" text="NA">
      <formula>NOT(ISERROR(SEARCH("NA",AQ22)))</formula>
    </cfRule>
    <cfRule type="containsText" dxfId="86" priority="122" operator="containsText" text="N.A">
      <formula>NOT(ISERROR(SEARCH("N.A",AQ22)))</formula>
    </cfRule>
  </conditionalFormatting>
  <conditionalFormatting sqref="R19">
    <cfRule type="containsText" dxfId="85" priority="118" operator="containsText" text="LIQUIDADO">
      <formula>NOT(ISERROR(SEARCH("LIQUIDADO",R19)))</formula>
    </cfRule>
  </conditionalFormatting>
  <conditionalFormatting sqref="Q19">
    <cfRule type="containsText" dxfId="84" priority="120" operator="containsText" text="TERMINADO">
      <formula>NOT(ISERROR(SEARCH("TERMINADO",Q19)))</formula>
    </cfRule>
  </conditionalFormatting>
  <conditionalFormatting sqref="Q19">
    <cfRule type="cellIs" dxfId="83" priority="119" operator="equal">
      <formula>"DESIERTA"</formula>
    </cfRule>
  </conditionalFormatting>
  <conditionalFormatting sqref="Q14">
    <cfRule type="containsText" dxfId="82" priority="114" operator="containsText" text="TERMINADO">
      <formula>NOT(ISERROR(SEARCH("TERMINADO",Q14)))</formula>
    </cfRule>
  </conditionalFormatting>
  <conditionalFormatting sqref="Q14">
    <cfRule type="cellIs" dxfId="81" priority="113" operator="equal">
      <formula>"DESIERTA"</formula>
    </cfRule>
  </conditionalFormatting>
  <conditionalFormatting sqref="R14">
    <cfRule type="containsText" dxfId="80" priority="112" operator="containsText" text="LIQUIDADO">
      <formula>NOT(ISERROR(SEARCH("LIQUIDADO",R14)))</formula>
    </cfRule>
  </conditionalFormatting>
  <conditionalFormatting sqref="Q16">
    <cfRule type="containsText" dxfId="79" priority="111" operator="containsText" text="TERMINADO">
      <formula>NOT(ISERROR(SEARCH("TERMINADO",Q16)))</formula>
    </cfRule>
  </conditionalFormatting>
  <conditionalFormatting sqref="Q16">
    <cfRule type="cellIs" dxfId="78" priority="110" operator="equal">
      <formula>"DESIERTA"</formula>
    </cfRule>
  </conditionalFormatting>
  <conditionalFormatting sqref="R16">
    <cfRule type="containsText" dxfId="77" priority="109" operator="containsText" text="LIQUIDADO">
      <formula>NOT(ISERROR(SEARCH("LIQUIDADO",R16)))</formula>
    </cfRule>
  </conditionalFormatting>
  <conditionalFormatting sqref="AQ5">
    <cfRule type="containsText" dxfId="76" priority="107" operator="containsText" text="NA">
      <formula>NOT(ISERROR(SEARCH("NA",AQ5)))</formula>
    </cfRule>
    <cfRule type="containsText" dxfId="75" priority="108" operator="containsText" text="N.A">
      <formula>NOT(ISERROR(SEARCH("N.A",AQ5)))</formula>
    </cfRule>
  </conditionalFormatting>
  <conditionalFormatting sqref="AQ10:AT10">
    <cfRule type="containsText" dxfId="74" priority="105" operator="containsText" text="NA">
      <formula>NOT(ISERROR(SEARCH("NA",AQ10)))</formula>
    </cfRule>
    <cfRule type="containsText" dxfId="73" priority="106" operator="containsText" text="N.A">
      <formula>NOT(ISERROR(SEARCH("N.A",AQ10)))</formula>
    </cfRule>
  </conditionalFormatting>
  <conditionalFormatting sqref="AQ11:AT11">
    <cfRule type="containsText" dxfId="72" priority="103" operator="containsText" text="NA">
      <formula>NOT(ISERROR(SEARCH("NA",AQ11)))</formula>
    </cfRule>
    <cfRule type="containsText" dxfId="71" priority="104" operator="containsText" text="N.A">
      <formula>NOT(ISERROR(SEARCH("N.A",AQ11)))</formula>
    </cfRule>
  </conditionalFormatting>
  <conditionalFormatting sqref="AQ31:AT31">
    <cfRule type="containsText" dxfId="70" priority="96" operator="containsText" text="NA">
      <formula>NOT(ISERROR(SEARCH("NA",AQ31)))</formula>
    </cfRule>
    <cfRule type="containsText" dxfId="69" priority="97" operator="containsText" text="N.A">
      <formula>NOT(ISERROR(SEARCH("N.A",AQ31)))</formula>
    </cfRule>
  </conditionalFormatting>
  <conditionalFormatting sqref="Q35">
    <cfRule type="containsText" dxfId="68" priority="90" operator="containsText" text="TERMINADO">
      <formula>NOT(ISERROR(SEARCH("TERMINADO",Q35)))</formula>
    </cfRule>
  </conditionalFormatting>
  <conditionalFormatting sqref="Q35">
    <cfRule type="cellIs" dxfId="67" priority="89" operator="equal">
      <formula>"DESIERTA"</formula>
    </cfRule>
  </conditionalFormatting>
  <conditionalFormatting sqref="R35 R41">
    <cfRule type="containsText" dxfId="66" priority="88" operator="containsText" text="LIQUIDADO">
      <formula>NOT(ISERROR(SEARCH("LIQUIDADO",R35)))</formula>
    </cfRule>
  </conditionalFormatting>
  <conditionalFormatting sqref="Q10">
    <cfRule type="containsText" dxfId="65" priority="83" operator="containsText" text="TERMINADO">
      <formula>NOT(ISERROR(SEARCH("TERMINADO",Q10)))</formula>
    </cfRule>
  </conditionalFormatting>
  <conditionalFormatting sqref="Q10">
    <cfRule type="cellIs" dxfId="64" priority="82" operator="equal">
      <formula>"DESIERTA"</formula>
    </cfRule>
  </conditionalFormatting>
  <conditionalFormatting sqref="R10">
    <cfRule type="containsText" dxfId="63" priority="81" operator="containsText" text="TERMINADO">
      <formula>NOT(ISERROR(SEARCH("TERMINADO",R10)))</formula>
    </cfRule>
  </conditionalFormatting>
  <conditionalFormatting sqref="R10">
    <cfRule type="cellIs" dxfId="62" priority="80" operator="equal">
      <formula>"DESIERTA"</formula>
    </cfRule>
  </conditionalFormatting>
  <conditionalFormatting sqref="Q31">
    <cfRule type="containsText" dxfId="61" priority="69" operator="containsText" text="TERMINADO">
      <formula>NOT(ISERROR(SEARCH("TERMINADO",Q31)))</formula>
    </cfRule>
  </conditionalFormatting>
  <conditionalFormatting sqref="Q31">
    <cfRule type="cellIs" dxfId="60" priority="68" operator="equal">
      <formula>"DESIERTA"</formula>
    </cfRule>
  </conditionalFormatting>
  <conditionalFormatting sqref="R31">
    <cfRule type="containsText" dxfId="59" priority="67" operator="containsText" text="TERMINADO">
      <formula>NOT(ISERROR(SEARCH("TERMINADO",R31)))</formula>
    </cfRule>
  </conditionalFormatting>
  <conditionalFormatting sqref="R31">
    <cfRule type="cellIs" dxfId="58" priority="66" operator="equal">
      <formula>"DESIERTA"</formula>
    </cfRule>
  </conditionalFormatting>
  <conditionalFormatting sqref="Q32">
    <cfRule type="containsText" dxfId="57" priority="65" operator="containsText" text="TERMINADO">
      <formula>NOT(ISERROR(SEARCH("TERMINADO",Q32)))</formula>
    </cfRule>
  </conditionalFormatting>
  <conditionalFormatting sqref="Q32">
    <cfRule type="cellIs" dxfId="56" priority="64" operator="equal">
      <formula>"DESIERTA"</formula>
    </cfRule>
  </conditionalFormatting>
  <conditionalFormatting sqref="R32">
    <cfRule type="containsText" dxfId="55" priority="63" operator="containsText" text="TERMINADO">
      <formula>NOT(ISERROR(SEARCH("TERMINADO",R32)))</formula>
    </cfRule>
  </conditionalFormatting>
  <conditionalFormatting sqref="R32">
    <cfRule type="cellIs" dxfId="54" priority="62" operator="equal">
      <formula>"DESIERTA"</formula>
    </cfRule>
  </conditionalFormatting>
  <conditionalFormatting sqref="AQ32:AT41">
    <cfRule type="containsText" dxfId="53" priority="60" operator="containsText" text="NA">
      <formula>NOT(ISERROR(SEARCH("NA",AQ32)))</formula>
    </cfRule>
    <cfRule type="containsText" dxfId="52" priority="61" operator="containsText" text="N.A">
      <formula>NOT(ISERROR(SEARCH("N.A",AQ32)))</formula>
    </cfRule>
  </conditionalFormatting>
  <conditionalFormatting sqref="Q33">
    <cfRule type="containsText" dxfId="51" priority="59" operator="containsText" text="TERMINADO">
      <formula>NOT(ISERROR(SEARCH("TERMINADO",Q33)))</formula>
    </cfRule>
  </conditionalFormatting>
  <conditionalFormatting sqref="Q33">
    <cfRule type="cellIs" dxfId="50" priority="58" operator="equal">
      <formula>"DESIERTA"</formula>
    </cfRule>
  </conditionalFormatting>
  <conditionalFormatting sqref="R33">
    <cfRule type="containsText" dxfId="49" priority="57" operator="containsText" text="TERMINADO">
      <formula>NOT(ISERROR(SEARCH("TERMINADO",R33)))</formula>
    </cfRule>
  </conditionalFormatting>
  <conditionalFormatting sqref="R33">
    <cfRule type="cellIs" dxfId="48" priority="56" operator="equal">
      <formula>"DESIERTA"</formula>
    </cfRule>
  </conditionalFormatting>
  <conditionalFormatting sqref="Q12">
    <cfRule type="containsText" dxfId="47" priority="53" operator="containsText" text="TERMINADO">
      <formula>NOT(ISERROR(SEARCH("TERMINADO",Q12)))</formula>
    </cfRule>
  </conditionalFormatting>
  <conditionalFormatting sqref="Q12">
    <cfRule type="cellIs" dxfId="46" priority="52" operator="equal">
      <formula>"DESIERTA"</formula>
    </cfRule>
  </conditionalFormatting>
  <conditionalFormatting sqref="R12">
    <cfRule type="containsText" dxfId="45" priority="51" operator="containsText" text="TERMINADO">
      <formula>NOT(ISERROR(SEARCH("TERMINADO",R12)))</formula>
    </cfRule>
  </conditionalFormatting>
  <conditionalFormatting sqref="R12">
    <cfRule type="cellIs" dxfId="44" priority="50" operator="equal">
      <formula>"DESIERTA"</formula>
    </cfRule>
  </conditionalFormatting>
  <conditionalFormatting sqref="Q34">
    <cfRule type="containsText" dxfId="43" priority="49" operator="containsText" text="TERMINADO">
      <formula>NOT(ISERROR(SEARCH("TERMINADO",Q34)))</formula>
    </cfRule>
  </conditionalFormatting>
  <conditionalFormatting sqref="Q34">
    <cfRule type="cellIs" dxfId="42" priority="48" operator="equal">
      <formula>"DESIERTA"</formula>
    </cfRule>
  </conditionalFormatting>
  <conditionalFormatting sqref="R34">
    <cfRule type="containsText" dxfId="41" priority="47" operator="containsText" text="TERMINADO">
      <formula>NOT(ISERROR(SEARCH("TERMINADO",R34)))</formula>
    </cfRule>
  </conditionalFormatting>
  <conditionalFormatting sqref="R34">
    <cfRule type="cellIs" dxfId="40" priority="46" operator="equal">
      <formula>"DESIERTA"</formula>
    </cfRule>
  </conditionalFormatting>
  <conditionalFormatting sqref="Q36">
    <cfRule type="containsText" dxfId="39" priority="45" operator="containsText" text="TERMINADO">
      <formula>NOT(ISERROR(SEARCH("TERMINADO",Q36)))</formula>
    </cfRule>
  </conditionalFormatting>
  <conditionalFormatting sqref="Q36">
    <cfRule type="cellIs" dxfId="38" priority="44" operator="equal">
      <formula>"DESIERTA"</formula>
    </cfRule>
  </conditionalFormatting>
  <conditionalFormatting sqref="R36">
    <cfRule type="containsText" dxfId="37" priority="43" operator="containsText" text="LIQUIDADO">
      <formula>NOT(ISERROR(SEARCH("LIQUIDADO",R36)))</formula>
    </cfRule>
  </conditionalFormatting>
  <conditionalFormatting sqref="Q37">
    <cfRule type="containsText" dxfId="36" priority="42" operator="containsText" text="TERMINADO">
      <formula>NOT(ISERROR(SEARCH("TERMINADO",Q37)))</formula>
    </cfRule>
  </conditionalFormatting>
  <conditionalFormatting sqref="Q37">
    <cfRule type="cellIs" dxfId="35" priority="41" operator="equal">
      <formula>"DESIERTA"</formula>
    </cfRule>
  </conditionalFormatting>
  <conditionalFormatting sqref="R37">
    <cfRule type="containsText" dxfId="34" priority="40" operator="containsText" text="LIQUIDADO">
      <formula>NOT(ISERROR(SEARCH("LIQUIDADO",R37)))</formula>
    </cfRule>
  </conditionalFormatting>
  <conditionalFormatting sqref="Q38">
    <cfRule type="containsText" dxfId="33" priority="39" operator="containsText" text="TERMINADO">
      <formula>NOT(ISERROR(SEARCH("TERMINADO",Q38)))</formula>
    </cfRule>
  </conditionalFormatting>
  <conditionalFormatting sqref="Q38">
    <cfRule type="cellIs" dxfId="32" priority="38" operator="equal">
      <formula>"DESIERTA"</formula>
    </cfRule>
  </conditionalFormatting>
  <conditionalFormatting sqref="R38">
    <cfRule type="containsText" dxfId="31" priority="37" operator="containsText" text="LIQUIDADO">
      <formula>NOT(ISERROR(SEARCH("LIQUIDADO",R38)))</formula>
    </cfRule>
  </conditionalFormatting>
  <conditionalFormatting sqref="Q39">
    <cfRule type="containsText" dxfId="30" priority="36" operator="containsText" text="TERMINADO">
      <formula>NOT(ISERROR(SEARCH("TERMINADO",Q39)))</formula>
    </cfRule>
  </conditionalFormatting>
  <conditionalFormatting sqref="Q39">
    <cfRule type="cellIs" dxfId="29" priority="35" operator="equal">
      <formula>"DESIERTA"</formula>
    </cfRule>
  </conditionalFormatting>
  <conditionalFormatting sqref="R39">
    <cfRule type="containsText" dxfId="28" priority="34" operator="containsText" text="LIQUIDADO">
      <formula>NOT(ISERROR(SEARCH("LIQUIDADO",R39)))</formula>
    </cfRule>
  </conditionalFormatting>
  <conditionalFormatting sqref="Q40">
    <cfRule type="containsText" dxfId="27" priority="33" operator="containsText" text="TERMINADO">
      <formula>NOT(ISERROR(SEARCH("TERMINADO",Q40)))</formula>
    </cfRule>
  </conditionalFormatting>
  <conditionalFormatting sqref="Q40">
    <cfRule type="cellIs" dxfId="26" priority="32" operator="equal">
      <formula>"DESIERTA"</formula>
    </cfRule>
  </conditionalFormatting>
  <conditionalFormatting sqref="R40">
    <cfRule type="containsText" dxfId="25" priority="31" operator="containsText" text="LIQUIDADO">
      <formula>NOT(ISERROR(SEARCH("LIQUIDADO",R40)))</formula>
    </cfRule>
  </conditionalFormatting>
  <conditionalFormatting sqref="Q41">
    <cfRule type="containsText" dxfId="24" priority="30" operator="containsText" text="TERMINADO">
      <formula>NOT(ISERROR(SEARCH("TERMINADO",Q41)))</formula>
    </cfRule>
  </conditionalFormatting>
  <conditionalFormatting sqref="Q41">
    <cfRule type="cellIs" dxfId="23" priority="29" operator="equal">
      <formula>"DESIERTA"</formula>
    </cfRule>
  </conditionalFormatting>
  <conditionalFormatting sqref="Q42">
    <cfRule type="containsText" dxfId="22" priority="28" operator="containsText" text="TERMINADO">
      <formula>NOT(ISERROR(SEARCH("TERMINADO",Q42)))</formula>
    </cfRule>
  </conditionalFormatting>
  <conditionalFormatting sqref="Q42">
    <cfRule type="cellIs" dxfId="21" priority="27" operator="equal">
      <formula>"DESIERTA"</formula>
    </cfRule>
  </conditionalFormatting>
  <conditionalFormatting sqref="R42">
    <cfRule type="containsText" dxfId="20" priority="26" operator="containsText" text="LIQUIDADO">
      <formula>NOT(ISERROR(SEARCH("LIQUIDADO",R42)))</formula>
    </cfRule>
  </conditionalFormatting>
  <conditionalFormatting sqref="AQ42">
    <cfRule type="containsText" dxfId="19" priority="22" operator="containsText" text="NA">
      <formula>NOT(ISERROR(SEARCH("NA",AQ42)))</formula>
    </cfRule>
    <cfRule type="containsText" dxfId="18" priority="23" operator="containsText" text="N.A">
      <formula>NOT(ISERROR(SEARCH("N.A",AQ42)))</formula>
    </cfRule>
  </conditionalFormatting>
  <conditionalFormatting sqref="Q43">
    <cfRule type="containsText" dxfId="17" priority="21" operator="containsText" text="TERMINADO">
      <formula>NOT(ISERROR(SEARCH("TERMINADO",Q43)))</formula>
    </cfRule>
  </conditionalFormatting>
  <conditionalFormatting sqref="Q43">
    <cfRule type="cellIs" dxfId="16" priority="20" operator="equal">
      <formula>"DESIERTA"</formula>
    </cfRule>
  </conditionalFormatting>
  <conditionalFormatting sqref="R43">
    <cfRule type="containsText" dxfId="15" priority="19" operator="containsText" text="LIQUIDADO">
      <formula>NOT(ISERROR(SEARCH("LIQUIDADO",R43)))</formula>
    </cfRule>
  </conditionalFormatting>
  <conditionalFormatting sqref="AQ43">
    <cfRule type="containsText" dxfId="14" priority="17" operator="containsText" text="NA">
      <formula>NOT(ISERROR(SEARCH("NA",AQ43)))</formula>
    </cfRule>
    <cfRule type="containsText" dxfId="13" priority="18" operator="containsText" text="N.A">
      <formula>NOT(ISERROR(SEARCH("N.A",AQ43)))</formula>
    </cfRule>
  </conditionalFormatting>
  <conditionalFormatting sqref="Q44">
    <cfRule type="containsText" dxfId="12" priority="16" operator="containsText" text="TERMINADO">
      <formula>NOT(ISERROR(SEARCH("TERMINADO",Q44)))</formula>
    </cfRule>
  </conditionalFormatting>
  <conditionalFormatting sqref="Q44">
    <cfRule type="cellIs" dxfId="11" priority="15" operator="equal">
      <formula>"DESIERTA"</formula>
    </cfRule>
  </conditionalFormatting>
  <conditionalFormatting sqref="R44">
    <cfRule type="containsText" dxfId="10" priority="14" operator="containsText" text="LIQUIDADO">
      <formula>NOT(ISERROR(SEARCH("LIQUIDADO",R44)))</formula>
    </cfRule>
  </conditionalFormatting>
  <conditionalFormatting sqref="AQ44">
    <cfRule type="containsText" dxfId="9" priority="12" operator="containsText" text="NA">
      <formula>NOT(ISERROR(SEARCH("NA",AQ44)))</formula>
    </cfRule>
    <cfRule type="containsText" dxfId="8" priority="13" operator="containsText" text="N.A">
      <formula>NOT(ISERROR(SEARCH("N.A",AQ44)))</formula>
    </cfRule>
  </conditionalFormatting>
  <conditionalFormatting sqref="AQ45:AT45">
    <cfRule type="containsText" dxfId="7" priority="7" operator="containsText" text="NA">
      <formula>NOT(ISERROR(SEARCH("NA",AQ45)))</formula>
    </cfRule>
    <cfRule type="containsText" dxfId="6" priority="8" operator="containsText" text="N.A">
      <formula>NOT(ISERROR(SEARCH("N.A",AQ45)))</formula>
    </cfRule>
  </conditionalFormatting>
  <conditionalFormatting sqref="Q45">
    <cfRule type="containsText" dxfId="5" priority="6" operator="containsText" text="TERMINADO">
      <formula>NOT(ISERROR(SEARCH("TERMINADO",Q45)))</formula>
    </cfRule>
  </conditionalFormatting>
  <conditionalFormatting sqref="Q45">
    <cfRule type="cellIs" dxfId="4" priority="5" operator="equal">
      <formula>"DESIERTA"</formula>
    </cfRule>
  </conditionalFormatting>
  <conditionalFormatting sqref="R45">
    <cfRule type="containsText" dxfId="3" priority="4" operator="containsText" text="LIQUIDADO">
      <formula>NOT(ISERROR(SEARCH("LIQUIDADO",R45)))</formula>
    </cfRule>
  </conditionalFormatting>
  <conditionalFormatting sqref="Q46">
    <cfRule type="containsText" dxfId="2" priority="3" operator="containsText" text="TERMINADO">
      <formula>NOT(ISERROR(SEARCH("TERMINADO",Q46)))</formula>
    </cfRule>
  </conditionalFormatting>
  <conditionalFormatting sqref="Q46">
    <cfRule type="cellIs" dxfId="1" priority="2" operator="equal">
      <formula>"DESIERTA"</formula>
    </cfRule>
  </conditionalFormatting>
  <conditionalFormatting sqref="R46">
    <cfRule type="containsText" dxfId="0" priority="1" operator="containsText" text="LIQUIDADO">
      <formula>NOT(ISERROR(SEARCH("LIQUIDADO",R46)))</formula>
    </cfRule>
  </conditionalFormatting>
  <hyperlinks>
    <hyperlink ref="D14" r:id="rId1" display="http://www.contratos.gov.co/consultas/detalleProceso.do?numConstancia=16-9-412024"/>
    <hyperlink ref="D15" r:id="rId2" display="001"/>
    <hyperlink ref="D16" r:id="rId3" display="http://www.contratos.gov.co/consultas/detalleProceso.do?numConstancia=16-9-412453"/>
    <hyperlink ref="D18" r:id="rId4" display="http://www.contratos.gov.co/consultas/detalleProceso.do?numConstancia=16-9-412763"/>
    <hyperlink ref="D13" r:id="rId5"/>
    <hyperlink ref="D10" r:id="rId6"/>
    <hyperlink ref="D3" r:id="rId7" display="https://www.contratos.gov.co/consultas/detalleProceso.do?numConstancia=16-12-4853347"/>
    <hyperlink ref="D2" r:id="rId8" display="https://www.contratos.gov.co/consultas/detalleProceso.do?numConstancia=16-12-4771628"/>
    <hyperlink ref="D17" r:id="rId9" display="https://www.contratos.gov.co/consultas/detalleProceso.do?numConstancia=16-9-412647"/>
    <hyperlink ref="D9" r:id="rId10"/>
    <hyperlink ref="D8" r:id="rId11"/>
    <hyperlink ref="D4" r:id="rId12" display="https://www.contratos.gov.co/consultas/detalleProceso.do?numConstancia=16-12-4858303"/>
    <hyperlink ref="V4" r:id="rId13" display="C:\Users\52930442\Downloads\C_PROCESO_16-12-4858303_211001044_19031676.pdf"/>
    <hyperlink ref="D5" r:id="rId14" display="https://www.contratos.gov.co/consultas/detalleProceso.do?numConstancia=16-12-4894573"/>
    <hyperlink ref="D6" r:id="rId15"/>
    <hyperlink ref="D7" r:id="rId16"/>
    <hyperlink ref="D12" r:id="rId17" display="https://www.contratos.gov.co/consultas/detalleProceso.do?numConstancia=16-13-4946713"/>
    <hyperlink ref="D11" r:id="rId18" display="https://www.contratos.gov.co/consultas/detalleProceso.do?numConstancia=16-13-4922173"/>
    <hyperlink ref="V13" r:id="rId19" display="https://www.contratos.gov.co/consultas/detalleProceso.do?numConstancia=16-4-4857664"/>
    <hyperlink ref="D19" r:id="rId20" display="http://www.contratos.gov.co/consultas/detalleProceso.do?numConstancia=16-12-4966240"/>
    <hyperlink ref="D20" r:id="rId21" display="https://www.secop.gov.co/CO1BusinessLine/Tendering/ReplyAnalysisEdit/Update?docUniqueIdentifier=CO1.RANL.15405"/>
    <hyperlink ref="D21" r:id="rId22" display="https://www.secop.gov.co/CO1BusinessLine/Tendering/BuyerWorkArea/Index?DocUniqueIdentifier=CO1.BDOS.50804"/>
    <hyperlink ref="D22" r:id="rId23" display="http://www.contratos.gov.co/consultas/detalleProceso.do?numConstancia=16-12-5023784"/>
    <hyperlink ref="D24" r:id="rId24" display="http://www.contratos.gov.co/consultas/detalleProceso.do?numConstancia=16-12-5025332"/>
    <hyperlink ref="D23" r:id="rId25" display="http://www.contratos.gov.co/consultas/detalleProceso.do?numConstancia=16-12-5023874"/>
    <hyperlink ref="D25" r:id="rId26" display="http://www.contratos.gov.co/consultas/detalleProceso.do?numConstancia=16-12-5040399"/>
    <hyperlink ref="D26" r:id="rId27" display="http://www.contratos.gov.co/consultas/detalleProceso.do?numConstancia=16-12-5056418"/>
    <hyperlink ref="D27" r:id="rId28" display="http://www.contratos.gov.co/consultas/detalleProceso.do?numConstancia=16-12-5056208"/>
    <hyperlink ref="D28" r:id="rId29" display="http://www.contratos.gov.co/consultas/detalleProceso.do?numConstancia=16-12-5056340"/>
    <hyperlink ref="D29" r:id="rId30" display="http://www.contratos.gov.co/consultas/detalleProceso.do?numConstancia=16-12-5056474"/>
    <hyperlink ref="D30" r:id="rId31" display="http://www.contratos.gov.co/consultas/detalleProceso.do?numConstancia=16-12-5059706"/>
    <hyperlink ref="V2" r:id="rId32" display="51"/>
    <hyperlink ref="V9" display="68"/>
    <hyperlink ref="D41" r:id="rId33" display="http://www.contratos.gov.co/consultas/detalleProceso.do?numConstancia=16-13-5050941"/>
    <hyperlink ref="D40" r:id="rId34" display="http://www.contratos.gov.co/consultas/detalleProceso.do?numConstancia=16-13-5028472"/>
    <hyperlink ref="D39" r:id="rId35" display="http://www.contratos.gov.co/consultas/detalleProceso.do?numConstancia=16-13-5024356"/>
    <hyperlink ref="D38" r:id="rId36" display="http://www.contratos.gov.co/consultas/detalleProceso.do?numConstancia=16-13-5023611"/>
    <hyperlink ref="D37" r:id="rId37" display="http://www.contratos.gov.co/consultas/detalleProceso.do?numConstancia=16-13-5024319"/>
    <hyperlink ref="D36" r:id="rId38" display="http://www.contratos.gov.co/consultas/detalleProceso.do?numConstancia=16-13-5014818"/>
    <hyperlink ref="D35" r:id="rId39" display="http://www.contratos.gov.co/consultas/detalleProceso.do?numConstancia=16-13-5010409"/>
    <hyperlink ref="D34" r:id="rId40" display="http://www.contratos.gov.co/consultas/detalleProceso.do?numConstancia=16-13-4990508"/>
    <hyperlink ref="D33" r:id="rId41" display="http://www.contratos.gov.co/consultas/detalleProceso.do?numConstancia=16-13-4991370"/>
    <hyperlink ref="D32" r:id="rId42" display="http://www.contratos.gov.co/consultas/detalleProceso.do?numConstancia=16-13-4982557"/>
    <hyperlink ref="D31" r:id="rId43" display="http://www.contratos.gov.co/consultas/detalleProceso.do?numConstancia=16-13-4982500"/>
    <hyperlink ref="D42" r:id="rId44" display="http://www.contratos.gov.co/consultas/detalleProceso.do?numConstancia=16-9-414421"/>
    <hyperlink ref="D43" r:id="rId45" display="http://www.contratos.gov.co/consultas/detalleProceso.do?numConstancia=16-9-414493"/>
    <hyperlink ref="D44" r:id="rId46" display="http://www.contratos.gov.co/consultas/detalleProceso.do?numConstancia=16-9-414859"/>
  </hyperlinks>
  <pageMargins left="0.70866141732283472" right="0.70866141732283472" top="0.74803149606299213" bottom="0.78740157480314965" header="0.31496062992125984" footer="0.31496062992125984"/>
  <pageSetup paperSize="14" scale="47" fitToWidth="5" fitToHeight="20" orientation="landscape" r:id="rId47"/>
  <ignoredErrors>
    <ignoredError sqref="D2 D3:D4 D5 D6:D7 D8 D9 D10:D11 D12 D13 D14 D15 D16:D18 D19:D20" numberStoredAsText="1"/>
  </ignoredErrors>
  <drawing r:id="rId48"/>
  <legacyDrawing r:id="rId4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21"/>
  <sheetViews>
    <sheetView workbookViewId="0">
      <selection activeCell="K5" sqref="K5"/>
    </sheetView>
  </sheetViews>
  <sheetFormatPr baseColWidth="10" defaultRowHeight="16.5" x14ac:dyDescent="0.25"/>
  <cols>
    <col min="1" max="1" width="11.42578125" style="230"/>
    <col min="2" max="2" width="24" style="230" customWidth="1"/>
    <col min="3" max="3" width="19.5703125" style="230" customWidth="1"/>
    <col min="4" max="4" width="30.140625" style="230" customWidth="1"/>
    <col min="5" max="5" width="20" style="230" customWidth="1"/>
    <col min="6" max="6" width="17.140625" style="230" customWidth="1"/>
    <col min="7" max="7" width="20.28515625" style="230" customWidth="1"/>
    <col min="8" max="16384" width="11.42578125" style="230"/>
  </cols>
  <sheetData>
    <row r="1" spans="2:7" ht="17.25" thickBot="1" x14ac:dyDescent="0.3"/>
    <row r="2" spans="2:7" s="242" customFormat="1" ht="33" customHeight="1" thickBot="1" x14ac:dyDescent="0.3">
      <c r="B2" s="239" t="s">
        <v>474</v>
      </c>
      <c r="C2" s="240" t="s">
        <v>475</v>
      </c>
      <c r="D2" s="240" t="s">
        <v>476</v>
      </c>
      <c r="E2" s="240" t="s">
        <v>477</v>
      </c>
      <c r="F2" s="240" t="s">
        <v>478</v>
      </c>
      <c r="G2" s="241" t="s">
        <v>479</v>
      </c>
    </row>
    <row r="3" spans="2:7" ht="52.5" customHeight="1" thickTop="1" thickBot="1" x14ac:dyDescent="0.3">
      <c r="B3" s="231">
        <v>8004</v>
      </c>
      <c r="C3" s="232" t="s">
        <v>480</v>
      </c>
      <c r="D3" s="232" t="s">
        <v>481</v>
      </c>
      <c r="E3" s="232" t="s">
        <v>482</v>
      </c>
      <c r="F3" s="232" t="s">
        <v>483</v>
      </c>
      <c r="G3" s="233" t="s">
        <v>484</v>
      </c>
    </row>
    <row r="4" spans="2:7" ht="36" customHeight="1" thickTop="1" thickBot="1" x14ac:dyDescent="0.3">
      <c r="B4" s="231">
        <v>7883</v>
      </c>
      <c r="C4" s="232" t="s">
        <v>480</v>
      </c>
      <c r="D4" s="232" t="s">
        <v>485</v>
      </c>
      <c r="E4" s="232" t="s">
        <v>482</v>
      </c>
      <c r="F4" s="232" t="s">
        <v>486</v>
      </c>
      <c r="G4" s="233" t="s">
        <v>487</v>
      </c>
    </row>
    <row r="5" spans="2:7" ht="57.75" customHeight="1" thickTop="1" thickBot="1" x14ac:dyDescent="0.3">
      <c r="B5" s="231">
        <v>7854</v>
      </c>
      <c r="C5" s="232" t="s">
        <v>480</v>
      </c>
      <c r="D5" s="232" t="s">
        <v>488</v>
      </c>
      <c r="E5" s="232" t="s">
        <v>482</v>
      </c>
      <c r="F5" s="232" t="s">
        <v>489</v>
      </c>
      <c r="G5" s="233" t="s">
        <v>490</v>
      </c>
    </row>
    <row r="6" spans="2:7" ht="61.5" customHeight="1" thickTop="1" thickBot="1" x14ac:dyDescent="0.3">
      <c r="B6" s="231">
        <v>7781</v>
      </c>
      <c r="C6" s="232" t="s">
        <v>480</v>
      </c>
      <c r="D6" s="232" t="s">
        <v>491</v>
      </c>
      <c r="E6" s="232" t="s">
        <v>482</v>
      </c>
      <c r="F6" s="232" t="s">
        <v>483</v>
      </c>
      <c r="G6" s="233" t="s">
        <v>492</v>
      </c>
    </row>
    <row r="7" spans="2:7" ht="60.75" customHeight="1" thickTop="1" thickBot="1" x14ac:dyDescent="0.3">
      <c r="B7" s="231">
        <v>7643</v>
      </c>
      <c r="C7" s="232" t="s">
        <v>480</v>
      </c>
      <c r="D7" s="232" t="s">
        <v>493</v>
      </c>
      <c r="E7" s="232" t="s">
        <v>482</v>
      </c>
      <c r="F7" s="232" t="s">
        <v>494</v>
      </c>
      <c r="G7" s="233" t="s">
        <v>495</v>
      </c>
    </row>
    <row r="8" spans="2:7" ht="84" thickTop="1" thickBot="1" x14ac:dyDescent="0.3">
      <c r="B8" s="231">
        <v>7602</v>
      </c>
      <c r="C8" s="232" t="s">
        <v>480</v>
      </c>
      <c r="D8" s="232" t="s">
        <v>496</v>
      </c>
      <c r="E8" s="232" t="s">
        <v>482</v>
      </c>
      <c r="F8" s="232" t="s">
        <v>494</v>
      </c>
      <c r="G8" s="233" t="s">
        <v>497</v>
      </c>
    </row>
    <row r="9" spans="2:7" ht="84" thickTop="1" thickBot="1" x14ac:dyDescent="0.3">
      <c r="B9" s="231">
        <v>7278</v>
      </c>
      <c r="C9" s="232" t="s">
        <v>480</v>
      </c>
      <c r="D9" s="232" t="s">
        <v>498</v>
      </c>
      <c r="E9" s="232" t="s">
        <v>482</v>
      </c>
      <c r="F9" s="232" t="s">
        <v>489</v>
      </c>
      <c r="G9" s="233" t="s">
        <v>499</v>
      </c>
    </row>
    <row r="10" spans="2:7" ht="84" thickTop="1" thickBot="1" x14ac:dyDescent="0.3">
      <c r="B10" s="231">
        <v>7268</v>
      </c>
      <c r="C10" s="232" t="s">
        <v>480</v>
      </c>
      <c r="D10" s="232" t="s">
        <v>500</v>
      </c>
      <c r="E10" s="232" t="s">
        <v>482</v>
      </c>
      <c r="F10" s="232" t="s">
        <v>489</v>
      </c>
      <c r="G10" s="233" t="s">
        <v>501</v>
      </c>
    </row>
    <row r="11" spans="2:7" ht="84" thickTop="1" thickBot="1" x14ac:dyDescent="0.3">
      <c r="B11" s="231">
        <v>7267</v>
      </c>
      <c r="C11" s="232" t="s">
        <v>480</v>
      </c>
      <c r="D11" s="232" t="s">
        <v>502</v>
      </c>
      <c r="E11" s="232" t="s">
        <v>482</v>
      </c>
      <c r="F11" s="232" t="s">
        <v>489</v>
      </c>
      <c r="G11" s="233" t="s">
        <v>503</v>
      </c>
    </row>
    <row r="12" spans="2:7" ht="84" thickTop="1" thickBot="1" x14ac:dyDescent="0.3">
      <c r="B12" s="231">
        <v>7266</v>
      </c>
      <c r="C12" s="232" t="s">
        <v>480</v>
      </c>
      <c r="D12" s="232" t="s">
        <v>504</v>
      </c>
      <c r="E12" s="232" t="s">
        <v>482</v>
      </c>
      <c r="F12" s="232" t="s">
        <v>489</v>
      </c>
      <c r="G12" s="233" t="s">
        <v>505</v>
      </c>
    </row>
    <row r="13" spans="2:7" ht="84" thickTop="1" thickBot="1" x14ac:dyDescent="0.3">
      <c r="B13" s="231">
        <v>7265</v>
      </c>
      <c r="C13" s="232" t="s">
        <v>480</v>
      </c>
      <c r="D13" s="232" t="s">
        <v>506</v>
      </c>
      <c r="E13" s="232" t="s">
        <v>482</v>
      </c>
      <c r="F13" s="232" t="s">
        <v>489</v>
      </c>
      <c r="G13" s="234">
        <v>556.79999999999995</v>
      </c>
    </row>
    <row r="14" spans="2:7" ht="84" thickTop="1" thickBot="1" x14ac:dyDescent="0.3">
      <c r="B14" s="231">
        <v>7264</v>
      </c>
      <c r="C14" s="232" t="s">
        <v>480</v>
      </c>
      <c r="D14" s="232" t="s">
        <v>507</v>
      </c>
      <c r="E14" s="232" t="s">
        <v>482</v>
      </c>
      <c r="F14" s="232" t="s">
        <v>489</v>
      </c>
      <c r="G14" s="234">
        <v>730.8</v>
      </c>
    </row>
    <row r="15" spans="2:7" ht="84" thickTop="1" thickBot="1" x14ac:dyDescent="0.3">
      <c r="B15" s="231">
        <v>7263</v>
      </c>
      <c r="C15" s="232" t="s">
        <v>480</v>
      </c>
      <c r="D15" s="232" t="s">
        <v>508</v>
      </c>
      <c r="E15" s="232" t="s">
        <v>482</v>
      </c>
      <c r="F15" s="232" t="s">
        <v>489</v>
      </c>
      <c r="G15" s="233" t="s">
        <v>509</v>
      </c>
    </row>
    <row r="16" spans="2:7" ht="84" thickTop="1" thickBot="1" x14ac:dyDescent="0.3">
      <c r="B16" s="231">
        <v>6905</v>
      </c>
      <c r="C16" s="232" t="s">
        <v>480</v>
      </c>
      <c r="D16" s="232" t="s">
        <v>510</v>
      </c>
      <c r="E16" s="232" t="s">
        <v>482</v>
      </c>
      <c r="F16" s="232" t="s">
        <v>511</v>
      </c>
      <c r="G16" s="233" t="s">
        <v>512</v>
      </c>
    </row>
    <row r="17" spans="2:7" ht="84" thickTop="1" thickBot="1" x14ac:dyDescent="0.3">
      <c r="B17" s="231">
        <v>6824</v>
      </c>
      <c r="C17" s="232" t="s">
        <v>480</v>
      </c>
      <c r="D17" s="232" t="s">
        <v>513</v>
      </c>
      <c r="E17" s="232" t="s">
        <v>482</v>
      </c>
      <c r="F17" s="232" t="s">
        <v>514</v>
      </c>
      <c r="G17" s="235">
        <v>0</v>
      </c>
    </row>
    <row r="18" spans="2:7" ht="84" thickTop="1" thickBot="1" x14ac:dyDescent="0.3">
      <c r="B18" s="231">
        <v>6787</v>
      </c>
      <c r="C18" s="232" t="s">
        <v>480</v>
      </c>
      <c r="D18" s="232" t="s">
        <v>515</v>
      </c>
      <c r="E18" s="232" t="s">
        <v>482</v>
      </c>
      <c r="F18" s="232" t="s">
        <v>511</v>
      </c>
      <c r="G18" s="233" t="s">
        <v>516</v>
      </c>
    </row>
    <row r="19" spans="2:7" ht="84" thickTop="1" thickBot="1" x14ac:dyDescent="0.3">
      <c r="B19" s="231">
        <v>6659</v>
      </c>
      <c r="C19" s="232" t="s">
        <v>480</v>
      </c>
      <c r="D19" s="232" t="s">
        <v>517</v>
      </c>
      <c r="E19" s="232" t="s">
        <v>482</v>
      </c>
      <c r="F19" s="232" t="s">
        <v>518</v>
      </c>
      <c r="G19" s="233" t="s">
        <v>519</v>
      </c>
    </row>
    <row r="20" spans="2:7" ht="84" thickTop="1" thickBot="1" x14ac:dyDescent="0.3">
      <c r="B20" s="231">
        <v>6571</v>
      </c>
      <c r="C20" s="232" t="s">
        <v>480</v>
      </c>
      <c r="D20" s="232" t="s">
        <v>520</v>
      </c>
      <c r="E20" s="232" t="s">
        <v>482</v>
      </c>
      <c r="F20" s="232" t="s">
        <v>521</v>
      </c>
      <c r="G20" s="233" t="s">
        <v>522</v>
      </c>
    </row>
    <row r="21" spans="2:7" ht="84" thickTop="1" thickBot="1" x14ac:dyDescent="0.3">
      <c r="B21" s="236">
        <v>6460</v>
      </c>
      <c r="C21" s="237" t="s">
        <v>480</v>
      </c>
      <c r="D21" s="237" t="s">
        <v>523</v>
      </c>
      <c r="E21" s="237" t="s">
        <v>482</v>
      </c>
      <c r="F21" s="237" t="s">
        <v>494</v>
      </c>
      <c r="G21" s="238" t="s">
        <v>524</v>
      </c>
    </row>
  </sheetData>
  <hyperlinks>
    <hyperlink ref="B2" r:id="rId1" tooltip="ordenar por Orden de Compra" display="http://www.colombiacompra.gov.co/tienda-virtual-del-estado-colombiano/ordenes-de-compra?number_order=&amp;state=&amp;entity=migracion&amp;sort=desc&amp;order=Orden%20de%20Compra"/>
    <hyperlink ref="C2" r:id="rId2" tooltip="ordenar por Entidad Estatal" display="http://www.colombiacompra.gov.co/tienda-virtual-del-estado-colombiano/ordenes-de-compra?number_order=&amp;state=&amp;entity=migracion&amp;sort=asc&amp;order=Entidad%20Estatal"/>
    <hyperlink ref="D2" r:id="rId3" tooltip="ordenar por Fecha de la orden" display="http://www.colombiacompra.gov.co/tienda-virtual-del-estado-colombiano/ordenes-de-compra?number_order=&amp;state=&amp;entity=migracion&amp;sort=asc&amp;order=Fecha%20de%20la%20orden"/>
    <hyperlink ref="E2" r:id="rId4" tooltip="ordenar por Estado" display="http://www.colombiacompra.gov.co/tienda-virtual-del-estado-colombiano/ordenes-de-compra?number_order=&amp;state=&amp;entity=migracion&amp;sort=asc&amp;order=Estado"/>
    <hyperlink ref="F2" r:id="rId5" tooltip="ordenar por Instrumento" display="http://www.colombiacompra.gov.co/tienda-virtual-del-estado-colombiano/ordenes-de-compra?number_order=&amp;state=&amp;entity=migracion&amp;sort=asc&amp;order=Instrumento"/>
    <hyperlink ref="G2" r:id="rId6" tooltip="ordenar por Total" display="http://www.colombiacompra.gov.co/tienda-virtual-del-estado-colombiano/ordenes-de-compra?number_order=&amp;state=&amp;entity=migracion&amp;sort=asc&amp;order=Total"/>
    <hyperlink ref="B3" r:id="rId7" display="http://www.colombiacompra.gov.co/tienda-virtual-del-estado-colombiano/orden-de-compra/8004"/>
    <hyperlink ref="B4" r:id="rId8" display="http://www.colombiacompra.gov.co/tienda-virtual-del-estado-colombiano/orden-de-compra/7883"/>
    <hyperlink ref="B5" r:id="rId9" display="http://www.colombiacompra.gov.co/tienda-virtual-del-estado-colombiano/orden-de-compra/7854"/>
    <hyperlink ref="B6" r:id="rId10" display="http://www.colombiacompra.gov.co/tienda-virtual-del-estado-colombiano/orden-de-compra/7781"/>
    <hyperlink ref="B7" r:id="rId11" display="http://www.colombiacompra.gov.co/tienda-virtual-del-estado-colombiano/orden-de-compra/7643"/>
    <hyperlink ref="B8" r:id="rId12" display="http://www.colombiacompra.gov.co/tienda-virtual-del-estado-colombiano/orden-de-compra/7602"/>
    <hyperlink ref="B9" r:id="rId13" display="http://www.colombiacompra.gov.co/tienda-virtual-del-estado-colombiano/orden-de-compra/7278"/>
    <hyperlink ref="B10" r:id="rId14" display="http://www.colombiacompra.gov.co/tienda-virtual-del-estado-colombiano/orden-de-compra/7268"/>
    <hyperlink ref="B11" r:id="rId15" display="http://www.colombiacompra.gov.co/tienda-virtual-del-estado-colombiano/orden-de-compra/7267"/>
    <hyperlink ref="B12" r:id="rId16" display="http://www.colombiacompra.gov.co/tienda-virtual-del-estado-colombiano/orden-de-compra/7266"/>
    <hyperlink ref="B13" r:id="rId17" display="http://www.colombiacompra.gov.co/tienda-virtual-del-estado-colombiano/orden-de-compra/7265"/>
    <hyperlink ref="B14" r:id="rId18" display="http://www.colombiacompra.gov.co/tienda-virtual-del-estado-colombiano/orden-de-compra/7264"/>
    <hyperlink ref="B15" r:id="rId19" display="http://www.colombiacompra.gov.co/tienda-virtual-del-estado-colombiano/orden-de-compra/7263"/>
    <hyperlink ref="B16" r:id="rId20" display="http://www.colombiacompra.gov.co/tienda-virtual-del-estado-colombiano/orden-de-compra/6905"/>
    <hyperlink ref="B17" r:id="rId21" display="http://www.colombiacompra.gov.co/tienda-virtual-del-estado-colombiano/orden-de-compra/6824"/>
    <hyperlink ref="B18" r:id="rId22" display="http://www.colombiacompra.gov.co/tienda-virtual-del-estado-colombiano/orden-de-compra/6787"/>
    <hyperlink ref="B19" r:id="rId23" display="http://www.colombiacompra.gov.co/tienda-virtual-del-estado-colombiano/orden-de-compra/6659"/>
    <hyperlink ref="B20" r:id="rId24" display="http://www.colombiacompra.gov.co/tienda-virtual-del-estado-colombiano/orden-de-compra/6571"/>
    <hyperlink ref="B21" r:id="rId25" display="http://www.colombiacompra.gov.co/tienda-virtual-del-estado-colombiano/orden-de-compra/6460"/>
  </hyperlinks>
  <pageMargins left="0.7" right="0.7" top="0.75" bottom="0.75" header="0.3" footer="0.3"/>
  <drawing r:id="rId2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PROCESOS-CONTRATOS 4-2016</vt:lpstr>
      <vt:lpstr>ORDENES DE COMPRA</vt:lpstr>
      <vt:lpstr>'PROCESOS-CONTRATOS 4-2016'!Área_de_impresión</vt:lpstr>
      <vt:lpstr>'PROCESOS-CONTRATOS 4-2016'!Títulos_a_imprimir</vt:lpstr>
    </vt:vector>
  </TitlesOfParts>
  <Company>UAEMC</Company>
  <LinksUpToDate>false</LinksUpToDate>
  <SharedDoc>false</SharedDoc>
  <HyperlinkBase>www.contratos.gov.co</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Bienes y Servicios Adquiridos</dc:title>
  <dc:creator>Maria Yenifer Prada Peña</dc:creator>
  <cp:lastModifiedBy>Luz Miriam Botero Serna</cp:lastModifiedBy>
  <cp:lastPrinted>2016-01-13T14:00:31Z</cp:lastPrinted>
  <dcterms:created xsi:type="dcterms:W3CDTF">2012-08-29T21:02:55Z</dcterms:created>
  <dcterms:modified xsi:type="dcterms:W3CDTF">2016-05-10T23:41:32Z</dcterms:modified>
  <cp:category>Contratos 2014</cp:category>
</cp:coreProperties>
</file>