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hidePivotFieldList="1" defaultThemeVersion="124226"/>
  <bookViews>
    <workbookView xWindow="120" yWindow="4365" windowWidth="19320" windowHeight="5715" tabRatio="615"/>
  </bookViews>
  <sheets>
    <sheet name="INFORME MAYO-2016" sheetId="22" r:id="rId1"/>
  </sheets>
  <definedNames>
    <definedName name="_xlnm._FilterDatabase" localSheetId="0" hidden="1">'INFORME MAYO-2016'!$A$1:$BE$51</definedName>
    <definedName name="_xlnm.Print_Area" localSheetId="0">'INFORME MAYO-2016'!$C$1:$AN$1</definedName>
    <definedName name="millon">#REF!</definedName>
    <definedName name="_xlnm.Print_Titles" localSheetId="0">'INFORME MAYO-2016'!$1:$1</definedName>
  </definedNames>
  <calcPr calcId="144525"/>
</workbook>
</file>

<file path=xl/calcChain.xml><?xml version="1.0" encoding="utf-8"?>
<calcChain xmlns="http://schemas.openxmlformats.org/spreadsheetml/2006/main">
  <c r="V2" i="22" l="1"/>
  <c r="AL51" i="22" l="1"/>
  <c r="AI51" i="22"/>
  <c r="V51" i="22"/>
  <c r="AL50" i="22"/>
  <c r="AI50" i="22"/>
  <c r="V50" i="22"/>
  <c r="A50" i="22"/>
  <c r="AI49" i="22"/>
  <c r="AI48" i="22"/>
  <c r="AI47" i="22"/>
  <c r="AL46" i="22"/>
  <c r="AI46" i="22"/>
  <c r="AI45" i="22"/>
  <c r="AI32" i="22"/>
  <c r="AI44" i="22" l="1"/>
  <c r="AI43" i="22"/>
  <c r="V43" i="22"/>
  <c r="A43" i="22"/>
  <c r="AI42" i="22"/>
  <c r="V42" i="22"/>
  <c r="A42" i="22"/>
  <c r="AI41" i="22"/>
  <c r="V41" i="22"/>
  <c r="A41" i="22"/>
  <c r="AI40" i="22"/>
  <c r="V40" i="22"/>
  <c r="A40" i="22"/>
  <c r="AI39" i="22"/>
  <c r="V39" i="22"/>
  <c r="A39" i="22"/>
  <c r="AI38" i="22"/>
  <c r="V38" i="22"/>
  <c r="AI37" i="22"/>
  <c r="V37" i="22"/>
  <c r="A37" i="22"/>
  <c r="AI36" i="22"/>
  <c r="V36" i="22"/>
  <c r="A36" i="22"/>
  <c r="AI35" i="22"/>
  <c r="V35" i="22"/>
  <c r="A35" i="22"/>
  <c r="AI34" i="22"/>
  <c r="V34" i="22"/>
  <c r="A34" i="22"/>
  <c r="AI33" i="22"/>
  <c r="V33" i="22"/>
  <c r="A33" i="22"/>
  <c r="AL9" i="22"/>
  <c r="V32" i="22"/>
  <c r="V31" i="22"/>
  <c r="V30" i="22"/>
  <c r="V29" i="22"/>
  <c r="V28" i="22"/>
  <c r="V27" i="22"/>
  <c r="V26" i="22"/>
  <c r="V25" i="22"/>
  <c r="V24" i="22"/>
  <c r="V23" i="22"/>
  <c r="V22" i="22"/>
  <c r="V21" i="22"/>
  <c r="V20" i="22"/>
  <c r="V19" i="22"/>
  <c r="V18" i="22"/>
  <c r="V17" i="22"/>
  <c r="V16" i="22"/>
  <c r="V15" i="22"/>
  <c r="V14" i="22"/>
  <c r="V13" i="22"/>
  <c r="V12" i="22"/>
  <c r="V11" i="22"/>
  <c r="V10" i="22"/>
  <c r="V9" i="22"/>
  <c r="V8" i="22"/>
  <c r="V7" i="22"/>
  <c r="AI8" i="22"/>
  <c r="AI13" i="22"/>
  <c r="AI12" i="22"/>
  <c r="AI11" i="22"/>
  <c r="AI10" i="22"/>
  <c r="AI9" i="22"/>
  <c r="AL30" i="22"/>
  <c r="AL27" i="22"/>
  <c r="AL26" i="22"/>
  <c r="AL25" i="22"/>
  <c r="AL23" i="22"/>
  <c r="AL13" i="22"/>
  <c r="AL12" i="22"/>
  <c r="AL11" i="22"/>
  <c r="AL10" i="22"/>
  <c r="AL3" i="22"/>
  <c r="AL2" i="22"/>
  <c r="V3" i="22"/>
  <c r="A32" i="22" l="1"/>
  <c r="AI31" i="22"/>
  <c r="A31" i="22"/>
  <c r="AI30" i="22"/>
  <c r="A30" i="22"/>
  <c r="AI29" i="22"/>
  <c r="A29" i="22"/>
  <c r="AI28" i="22"/>
  <c r="AI27" i="22"/>
  <c r="A27" i="22"/>
  <c r="AI26" i="22"/>
  <c r="A26" i="22"/>
  <c r="AI25" i="22"/>
  <c r="A25" i="22"/>
  <c r="AI24" i="22"/>
  <c r="A24" i="22"/>
  <c r="AI23" i="22" l="1"/>
  <c r="A23" i="22"/>
  <c r="A51" i="22" l="1"/>
  <c r="A38" i="22"/>
  <c r="A28" i="22"/>
  <c r="A22" i="22"/>
  <c r="A21" i="22"/>
  <c r="A20" i="22"/>
  <c r="A19" i="22"/>
  <c r="A18" i="22"/>
  <c r="A17" i="22"/>
  <c r="A16" i="22"/>
  <c r="A15" i="22"/>
  <c r="A14" i="22"/>
  <c r="A13" i="22"/>
  <c r="A12" i="22"/>
  <c r="A11" i="22"/>
  <c r="A10" i="22"/>
  <c r="A9" i="22"/>
  <c r="A8" i="22"/>
  <c r="A7" i="22"/>
  <c r="A6" i="22"/>
  <c r="A5" i="22"/>
  <c r="A4" i="22"/>
  <c r="A3" i="22"/>
  <c r="A2" i="22"/>
  <c r="AL22" i="22" l="1"/>
  <c r="AI22" i="22"/>
  <c r="AL21" i="22" l="1"/>
  <c r="AI21" i="22"/>
  <c r="AI20" i="22"/>
  <c r="AL19" i="22"/>
  <c r="AI19" i="22"/>
  <c r="AL18" i="22"/>
  <c r="AI18" i="22"/>
  <c r="AI17" i="22"/>
  <c r="AL16" i="22"/>
  <c r="AI16" i="22"/>
  <c r="AL15" i="22"/>
  <c r="AI15" i="22"/>
  <c r="AL14" i="22"/>
  <c r="AI14" i="22"/>
  <c r="AL4" i="22" l="1"/>
  <c r="AL7" i="22"/>
  <c r="AI7" i="22"/>
  <c r="AI4" i="22" l="1"/>
  <c r="AI3" i="22"/>
  <c r="AI2" i="22"/>
  <c r="V6" i="22" l="1"/>
  <c r="AI6" i="22"/>
  <c r="AL6" i="22"/>
  <c r="AI5" i="22" l="1"/>
  <c r="AL5" i="22"/>
  <c r="V5" i="22" l="1"/>
</calcChain>
</file>

<file path=xl/comments1.xml><?xml version="1.0" encoding="utf-8"?>
<comments xmlns="http://schemas.openxmlformats.org/spreadsheetml/2006/main">
  <authors>
    <author>Carolina Palma Ortiz</author>
  </authors>
  <commentList>
    <comment ref="C1" authorId="0">
      <text>
        <r>
          <rPr>
            <sz val="9"/>
            <color indexed="81"/>
            <rFont val="Tahoma"/>
            <family val="2"/>
          </rPr>
          <t xml:space="preserve">Nombre del profesional que adelante el proceso
</t>
        </r>
      </text>
    </comment>
    <comment ref="D1" authorId="0">
      <text>
        <r>
          <rPr>
            <sz val="9"/>
            <color indexed="81"/>
            <rFont val="Tahoma"/>
            <family val="2"/>
          </rPr>
          <t xml:space="preserve">Creación expediente en ORFEO
</t>
        </r>
      </text>
    </comment>
  </commentList>
</comments>
</file>

<file path=xl/sharedStrings.xml><?xml version="1.0" encoding="utf-8"?>
<sst xmlns="http://schemas.openxmlformats.org/spreadsheetml/2006/main" count="884" uniqueCount="407">
  <si>
    <t>No PROCESO</t>
  </si>
  <si>
    <t>MODALIDAD</t>
  </si>
  <si>
    <t>No. CONTRATO</t>
  </si>
  <si>
    <t>ESTADO</t>
  </si>
  <si>
    <t>TIPO DE CONTRATO</t>
  </si>
  <si>
    <t>CONTRATISTA</t>
  </si>
  <si>
    <t>OBJETO</t>
  </si>
  <si>
    <t>NELLY SUSANA TORRES NAVAS</t>
  </si>
  <si>
    <t>LUZ REINELDA SANCHEZ GIL</t>
  </si>
  <si>
    <t>A CARGO</t>
  </si>
  <si>
    <t>FECHA DE TERMINACION</t>
  </si>
  <si>
    <t>IBETH SENOVIA GUTIERREZ GUARDO</t>
  </si>
  <si>
    <t>DIAS</t>
  </si>
  <si>
    <t>FECHA INICIO</t>
  </si>
  <si>
    <t>CARLOS ALBERTO ARCHILA CABRERA</t>
  </si>
  <si>
    <t>DV</t>
  </si>
  <si>
    <t>LUGAR EJECUCION
DEPARTAMENTO</t>
  </si>
  <si>
    <t>LUGAR EJECUCION
MUNICIPIO</t>
  </si>
  <si>
    <t>VALOR VF</t>
  </si>
  <si>
    <t>TOTAL CONTRATO</t>
  </si>
  <si>
    <t>NOMBRE SUPERVISOR</t>
  </si>
  <si>
    <t>JUAN MANUEL CAICEDO CARDONA</t>
  </si>
  <si>
    <t>MARIA TERESA JIMENEZ FERNANDEZ</t>
  </si>
  <si>
    <t>HANNE MEDINA DOSANTOS</t>
  </si>
  <si>
    <t>FECHA PUBLICACION PROCESO</t>
  </si>
  <si>
    <t>CDP</t>
  </si>
  <si>
    <t>RUBRO</t>
  </si>
  <si>
    <t>extemporaneidad</t>
  </si>
  <si>
    <t>fecha de publicacion CONTRATO</t>
  </si>
  <si>
    <t>NUMERO RP</t>
  </si>
  <si>
    <t>FECHA RP</t>
  </si>
  <si>
    <t>NOMBRE DE CODIGO</t>
  </si>
  <si>
    <t>IDENTIFICACION</t>
  </si>
  <si>
    <t>CONSECUTIVO PLAN</t>
  </si>
  <si>
    <t>EXPEDIENTE</t>
  </si>
  <si>
    <t>OFICINA DE COMUNICACIONES</t>
  </si>
  <si>
    <t>SUBDIRECCIÓN DE EXTRANJERÍA</t>
  </si>
  <si>
    <t>CLAUDIA NATALIA OSPINA BARREIRO</t>
  </si>
  <si>
    <t>ETAPA</t>
  </si>
  <si>
    <t>CODIGO UNSCSP</t>
  </si>
  <si>
    <t>FECHA DE TERMINACION GARANTIA</t>
  </si>
  <si>
    <t>VALOR PROCESO</t>
  </si>
  <si>
    <t>Servicios de personal temporal</t>
  </si>
  <si>
    <t>CELEBRADO</t>
  </si>
  <si>
    <t>EJECUCIÓN</t>
  </si>
  <si>
    <t>Fecha de Firma</t>
  </si>
  <si>
    <t>PRESTACIÓN DE SERVCIOS</t>
  </si>
  <si>
    <t>PROFESIONALES</t>
  </si>
  <si>
    <t>BOGOTÁ D.C.</t>
  </si>
  <si>
    <t>A-1-0-2-14</t>
  </si>
  <si>
    <t>CAROLINA</t>
  </si>
  <si>
    <t>DIRECTA</t>
  </si>
  <si>
    <t>CAUSAL</t>
  </si>
  <si>
    <t>PRESTACIÓN SERVICIOS PROFESIONALES</t>
  </si>
  <si>
    <t>EXCLUSIVIDAD</t>
  </si>
  <si>
    <t>C-223-1002-1</t>
  </si>
  <si>
    <t>CONVOCADO</t>
  </si>
  <si>
    <t>OFICINA DE TECNOLOGÍA</t>
  </si>
  <si>
    <t>A-2-0-4-7-6</t>
  </si>
  <si>
    <t>PRESTACIÓN DE SERVICIO</t>
  </si>
  <si>
    <t>7</t>
  </si>
  <si>
    <t>JUAN MANUEL CAICEDO</t>
  </si>
  <si>
    <t>0</t>
  </si>
  <si>
    <t>1</t>
  </si>
  <si>
    <t>AMAZONAS</t>
  </si>
  <si>
    <t>LETICIA</t>
  </si>
  <si>
    <t>LICITACIÓN</t>
  </si>
  <si>
    <t>BOGOTÁ</t>
  </si>
  <si>
    <t>PUBLICACIÓN PROYECTO PLIEGOS</t>
  </si>
  <si>
    <t>SELECCIÓN ABREVIADA</t>
  </si>
  <si>
    <t>SUBASTA</t>
  </si>
  <si>
    <t>A-2-0-4-5-6</t>
  </si>
  <si>
    <t xml:space="preserve">MA JIMENA </t>
  </si>
  <si>
    <t>CLAUDIA A.</t>
  </si>
  <si>
    <t>ALEJANDRA</t>
  </si>
  <si>
    <t>AREA DE LA  NECESISDAD</t>
  </si>
  <si>
    <t>VALOR CONTRATO 2016</t>
  </si>
  <si>
    <t>C-450-1002-1</t>
  </si>
  <si>
    <t>INTERADMINISTRATIVO</t>
  </si>
  <si>
    <t>NARIÑO</t>
  </si>
  <si>
    <t>A-2-0-4-5-1</t>
  </si>
  <si>
    <t xml:space="preserve">CONVOCADO </t>
  </si>
  <si>
    <t>SUBDIRECCION DE TALENTO HUMANO</t>
  </si>
  <si>
    <t>A-2-0-4-4-1</t>
  </si>
  <si>
    <t>A-2-0-4-7-5</t>
  </si>
  <si>
    <t>COMPRAVENTA</t>
  </si>
  <si>
    <t>2</t>
  </si>
  <si>
    <t>MANTENIMIENTO VEHICULOS</t>
  </si>
  <si>
    <t>SAN ANDRES</t>
  </si>
  <si>
    <t>servicios de apoyo gerencial</t>
  </si>
  <si>
    <t>EN EJECUCIÓN</t>
  </si>
  <si>
    <t>3</t>
  </si>
  <si>
    <t>NESTOR HERNANDO MONTENEGRO</t>
  </si>
  <si>
    <t>SUMINISTRO</t>
  </si>
  <si>
    <t>COMBUSTIBLES</t>
  </si>
  <si>
    <t>A-2-0-4-21-11</t>
  </si>
  <si>
    <t>NIVEL NACIONAL</t>
  </si>
  <si>
    <t>OFICINA DE TECNOLOGIA DE LA INFORMACIÓN</t>
  </si>
  <si>
    <t>8</t>
  </si>
  <si>
    <t>PRESTACIÓN DE SERVICIOS</t>
  </si>
  <si>
    <t>6</t>
  </si>
  <si>
    <t>2016623140500047E</t>
  </si>
  <si>
    <t>Contratar el Servicio de videoconferencia entre las sedes de la Unidad Administrativa Especial Migración Colombia, de acuerdo con los requerimientos técnicos de la Entidad.</t>
  </si>
  <si>
    <t>811617
811118</t>
  </si>
  <si>
    <t>Servicios de Telecomunicaciones
Servicios de Sistemas y Administración de componentes de sistemas</t>
  </si>
  <si>
    <t>21516</t>
  </si>
  <si>
    <t>VÍDEO CONFERENCIA</t>
  </si>
  <si>
    <t>66</t>
  </si>
  <si>
    <t>68</t>
  </si>
  <si>
    <t>Servicios de capacitación vocacional no - científica</t>
  </si>
  <si>
    <t>2016623140500077E</t>
  </si>
  <si>
    <t>PRESTACIÓN DE SERVICIOS PROFESIONALES PARA DICTAR CURSOS DE INGLES EN LA MODALIDAD PRESENCIAL Y SEMIPRESENCIAL PARA LOS FUNCIONARIOS DE MIGRACIÓN COLOMBIA</t>
  </si>
  <si>
    <t>idiomas</t>
  </si>
  <si>
    <t xml:space="preserve">C-510-1002-1 </t>
  </si>
  <si>
    <t>21616</t>
  </si>
  <si>
    <t>2016623140500079E</t>
  </si>
  <si>
    <t>Servicios de formación profesional  en ejecución de la ley</t>
  </si>
  <si>
    <t>25316</t>
  </si>
  <si>
    <t>Contratar los servicios profesionales de formación para la realización de un Diplomado en Normas Internacionales de Información Financiera y Contable para el Sector Público  - NICSP, dirigido a funcionarios de Migración Colombia.</t>
  </si>
  <si>
    <t>Servicios Educativos y de formación</t>
  </si>
  <si>
    <t>24616</t>
  </si>
  <si>
    <t>C-510-1002-1</t>
  </si>
  <si>
    <t>2016623140500075E</t>
  </si>
  <si>
    <t>GUSTAVO SOLANO</t>
  </si>
  <si>
    <t>5</t>
  </si>
  <si>
    <t>2016623140300013E</t>
  </si>
  <si>
    <t>Adquirir la extensión de garantía para los equipos marca APC (UPS, sistema de aire acondicionado, monitoreo ambiental) y mantenimiento preventivo y correctivo con suministro de repuestos para los sistemas de control de acceso, contra incendio y CCTV del centro de cómputo principal de la Entidad en Bogotá, y la extensión de garantía para el aire acondicionado marca APC del centro de cómputo de Medellín, de acuerdo con los requerimientos técnicos de la Entidad.</t>
  </si>
  <si>
    <t>811017
811027 y otros</t>
  </si>
  <si>
    <t>Ingenieria eléctrica y electrónica
Servicios de diseño e ingenieria de sistemas instrumentados de control</t>
  </si>
  <si>
    <t>26817</t>
  </si>
  <si>
    <t>COMPRAVENTA CON MANTENIMIENTO</t>
  </si>
  <si>
    <t>EXTENSIÓN GARANTÍA Y SERVICIO MANTENIMIENTO</t>
  </si>
  <si>
    <t>MANTENIMIENTO</t>
  </si>
  <si>
    <t>RISARALDA</t>
  </si>
  <si>
    <t>PEREIRA</t>
  </si>
  <si>
    <t>ELISABET USECHE</t>
  </si>
  <si>
    <t>INTERADMINISTATIVO - PRESTACIÓN DE SERVICIOS</t>
  </si>
  <si>
    <t>PRESTACIÓN DE SERVICIOS PROFESIONALES</t>
  </si>
  <si>
    <t>Contratar la suscripción al periódico El Espectador, con destino a la Oficina de Comunicaciones de la Unidad Administrativa Especial Migración Colombia.-</t>
  </si>
  <si>
    <t>Servicios de noticias y publicidad</t>
  </si>
  <si>
    <t>31116</t>
  </si>
  <si>
    <t>EN EVALUACIÓN</t>
  </si>
  <si>
    <t>SUSCRIPCIÓN PERIODICO</t>
  </si>
  <si>
    <t>COMUNICAN S.A.</t>
  </si>
  <si>
    <t>Implementar certificados de firma digital de conformidad con las especificaciones de la Unidad Administrativa Especial Migración Colombia.</t>
  </si>
  <si>
    <t>OFICINA DE CORRESPONDENCIA</t>
  </si>
  <si>
    <t>Software de Seguridad y protección</t>
  </si>
  <si>
    <t>26316</t>
  </si>
  <si>
    <t>LICENCIA</t>
  </si>
  <si>
    <t>CERTICÁMARA S.A.</t>
  </si>
  <si>
    <t>Contratar la realización de un Diplomado en Biometría para los funcionarios de Migración Colombia, de conformidad con las condiciones y especificaciones establecidas en los estudios previos y en la propuesta del contratista.</t>
  </si>
  <si>
    <t>CONTRATAR LOS SERVICIOS PROFESIONALES DE FORMACION PARA LA REALIZACION DE DOS SEMINARIOS SOBRE NEGOCIACION COLECTIVA PARA EMPLEADOS PUBLICOS DIRIGIDA A LOS FUNCIONARIOS DE MIGRACION COLOMBIA, DE CONFORMIDAD A LAS ESPECIFICACIONES TECNICAS DE LOS PRESENTES ESTUDIOS PREVIOS</t>
  </si>
  <si>
    <t>Contratar la prestación de servicios para la impresión de las Cédulas de Extranjería, incluyendo los insumos, elaboración de la tarjeta, personalización y entrega del documento final a la Unidad Administrativa Especial Migración Colombia, en su sede del nivel central.</t>
  </si>
  <si>
    <t>Adquirir la extensión de garantía con soporte y mantenimiento para los equipos que conforman la solución de Migración Automática de la Unidad Administrativa Especial Migración Colombia, en los aeropuertos El Dorado de Bogotá, Alfonso Bonilla Aragón de Palmira y Jose María Córdova de Medellín.</t>
  </si>
  <si>
    <t>El CONTRATISTA, en virtud de sus condiciones académicas, se obliga para con MIGRACION COLOMBIA, a prestar los servicios profesionales, con autonomía técnica y administrativa, consistentes para la implementación del sistema integrado de gestión de calidad en materia de gestión ambiental.</t>
  </si>
  <si>
    <t>76</t>
  </si>
  <si>
    <t>NIVEL NACIONAL / CIUDADES PRINCIPALES</t>
  </si>
  <si>
    <t>CENTRO COLOMBO AMERICANO</t>
  </si>
  <si>
    <t>GLORIA SANINT</t>
  </si>
  <si>
    <t>SOLICITUD OFERTA</t>
  </si>
  <si>
    <t>EXTENSIÓN DE GARANTÍA</t>
  </si>
  <si>
    <t>811118
301715</t>
  </si>
  <si>
    <t>Serviciod de sistemas y administración de computadores
Puertas</t>
  </si>
  <si>
    <t>31016</t>
  </si>
  <si>
    <t>INFORMÁTICA EL CORTE INGLES SA SUCURSAL COLOMBIA</t>
  </si>
  <si>
    <t>OFICINA DE PLANEACIÓN</t>
  </si>
  <si>
    <t>Servicio de Oficina</t>
  </si>
  <si>
    <t>32116</t>
  </si>
  <si>
    <t>C-520-1002-1</t>
  </si>
  <si>
    <t>LUIS FERNEY GARZÓN ATARA</t>
  </si>
  <si>
    <t>DANIELA</t>
  </si>
  <si>
    <t>COORDINACIÓN DE CAPACITACIÓN</t>
  </si>
  <si>
    <t>UNIVERSIDAD DEL ROSARIO</t>
  </si>
  <si>
    <t>MARIA CAMILA</t>
  </si>
  <si>
    <t>33116</t>
  </si>
  <si>
    <t>UNIVERSIDAD MANUELA BELTRAN</t>
  </si>
  <si>
    <t>SEBASTIAN</t>
  </si>
  <si>
    <t>SUBDIRECCIÓN DE EXTRANJERIA</t>
  </si>
  <si>
    <t>Documentos de Identificación</t>
  </si>
  <si>
    <t>2016</t>
  </si>
  <si>
    <t>IMPRESIÓN DE DOCUMENTOS</t>
  </si>
  <si>
    <t>IMPRENTA NACIONAL DE COLOMBIA</t>
  </si>
  <si>
    <t>PONTIFICIA UNIVERSIDAD JAVERIANA</t>
  </si>
  <si>
    <t>VALOR HONORARIOS MENSIAL</t>
  </si>
  <si>
    <t>PATRICIA IDARRAGA</t>
  </si>
  <si>
    <t>2016623140500081E</t>
  </si>
  <si>
    <t>CURSO DE INGLÉS</t>
  </si>
  <si>
    <t>LUDICAS</t>
  </si>
  <si>
    <t xml:space="preserve">Contratar el servicio de mantenimiento preventivo y correctivo con suministro de repuestos originales u homologados, incluido el servicio de lavado y despinche para los vehículos multimarcas que conforman el parque automotor de la Unidad Administrativa Especial Migración Colombia, asignado a la Regional Nariño en sus sedes Pasto, Rumichaca (Ipiales), Tumaco, Chiles, San Miguel y Leguizamo (Putumayo), así como los vehículos marca: NISSAN, SUZUKI y TOYOTA que por su modelo o ubicación, quedaron excluidos de los contratos monomarca.  </t>
  </si>
  <si>
    <t>Contratar las obras de mantenimiento locativo de la sede Regional Andina, ubicada en la calle 100 # 11 B 27 en la ciudad de Bogotá</t>
  </si>
  <si>
    <t>Contratar el servicio de mantenimiento preventivo y correctivo con suministro de repuestos originales u homologados, incluido servicio de lavado y despinche, para los vehículos multimarcas que conforman el parque automotor de la Unidad Administrativa Especial Migración Colombia, asignados a la Regional Caribe en las ciudades de Barranquilla, Montería, Santa Marta, Cartagena  y Sincelejo, así como los vehículos marca: NISSAN, SUZUKI y TOYOTA que por su modelo o  ubicación, quedaron excluidos de los contratos monomarca.</t>
  </si>
  <si>
    <t>Adquisición y renovación certificados digitales de conformidad con las especificaciones de la Unidad Administrativa Especial Migración Colombia.</t>
  </si>
  <si>
    <t>Contratar la prestación de servicios de actividades culturales, lúdicas deportivas y recreativas en la Regional  AMAZONAS</t>
  </si>
  <si>
    <t>Contratar el servicio  mantenimiento preventivo y correctivo de las Motobombas de presión y eyector  con suministro de repuestos y accesorios necesarios así como el mantenimiento de tanques para el almacenamiento de agua potable y sumideros de aguas residuales o pluviales  para el correcto funcionamiento del CFSM de Bucaramanga, pertenecientes a la regional Oriente de la Unidad Administrativa Especial Migración Colombia.</t>
  </si>
  <si>
    <t>Contratar las obras de mantenimiento locativo del CFSM de Bucaramanga de la Regional Oriente, ubicado en la carrera 11 No. 41-13.</t>
  </si>
  <si>
    <t>Servicio de apoyo para la construcción</t>
  </si>
  <si>
    <t>721514
721519
721519</t>
  </si>
  <si>
    <t>Servicios de contrucción de recubrimiento de muros
Servicio de albañilería y mamposteria
Servicio pañetado y drywal</t>
  </si>
  <si>
    <t>28716</t>
  </si>
  <si>
    <t>MANTENIMIENTO - OBRAS</t>
  </si>
  <si>
    <t>BUCARAMANGA</t>
  </si>
  <si>
    <t>EMPRENDER SOLUCIONES LTDA.</t>
  </si>
  <si>
    <t>72154056
72101510</t>
  </si>
  <si>
    <t>Servicio de mantenimiento o reparación de tanques
Mantenimiento del sistema de plomeria</t>
  </si>
  <si>
    <t>24816</t>
  </si>
  <si>
    <t>A-2-0-4-5</t>
  </si>
  <si>
    <t>Parques de diversiones</t>
  </si>
  <si>
    <t>21316</t>
  </si>
  <si>
    <t>A-2-0-4-1</t>
  </si>
  <si>
    <t>MARIA JIMENA</t>
  </si>
  <si>
    <t>30016</t>
  </si>
  <si>
    <t>C-22-1002-1</t>
  </si>
  <si>
    <t>CERTIFICADOS JUDICIALES</t>
  </si>
  <si>
    <t>Servicios de mantenimiento y reparación de vehículos</t>
  </si>
  <si>
    <t>29216</t>
  </si>
  <si>
    <t>MANTENIMIEINTO VEHÍCULO</t>
  </si>
  <si>
    <t>CIUDADADES REGIONAL CARIBE</t>
  </si>
  <si>
    <t>Servicio de mantenimiento y reparación de vehículos</t>
  </si>
  <si>
    <t>29416</t>
  </si>
  <si>
    <t>Servicio de recubrimiento, impermeabilización, protección contra clima y fuego</t>
  </si>
  <si>
    <t>25216</t>
  </si>
  <si>
    <t>CIERRE</t>
  </si>
  <si>
    <t>MANTENIMIENTO LOCATIVO</t>
  </si>
  <si>
    <t>MEDELLÍN, TURBO, QUIBDO</t>
  </si>
  <si>
    <t>29316</t>
  </si>
  <si>
    <t>PASTO, TUMACO, IPIALES, SAN MIGUEL, PTO LEGUIZAMO</t>
  </si>
  <si>
    <t>25716</t>
  </si>
  <si>
    <t>MÍNIMA CUANTÍA</t>
  </si>
  <si>
    <t>TECNOLOGIAS DE LA INFORMACION</t>
  </si>
  <si>
    <t>SUBDIRECCION ADMINISTRATIVA Y FINANCIERA</t>
  </si>
  <si>
    <t>PUBLICACIÓN  PROYECTO DE PLIEGOS</t>
  </si>
  <si>
    <t>Adquirir y actualizar licenciamiento de los productos para la realización de Backup, con su respectivo soporte, de acuerdo con los requerimientos técnicos de la Unidad Administrativa Especial Migración Colombia.</t>
  </si>
  <si>
    <t>432122
432332</t>
  </si>
  <si>
    <t>Sistema de manejo de almacenamiento de datos de computador
Software de seguridad y protección</t>
  </si>
  <si>
    <t>LICENCIAMIENTO</t>
  </si>
  <si>
    <t>2016623140300015E</t>
  </si>
  <si>
    <t>2016623140500078E</t>
  </si>
  <si>
    <t>Contratar el servicio de mantenimiento preventivo y correctivo con suministro de repuestos originales y/o homologados, para los vehículos multimarcas que conforman el parque automotor de la Unidad Administrativa Especial Migración Colombia, asignados a la Regional  Antioquia  (Sedes Medellín-Turbo y Quibdó) y los vehículos marca NISSAN, SUZUKI  y TOYOTA, que por su modelo o  ubicación, queden excluidos de los contratos monomarca.</t>
  </si>
  <si>
    <t>MANTENIMIENTO MOTOBOMBAS</t>
  </si>
  <si>
    <t>ALVARO FORERO DIAZ</t>
  </si>
  <si>
    <t>LILA MARGARITA ARTEAGA TILVE</t>
  </si>
  <si>
    <t>CAPACITACIÓN</t>
  </si>
  <si>
    <t>INSTITUTO DE ESTUDIOS DEL MINISTERIO PÚBLICO</t>
  </si>
  <si>
    <t>UNIÓN TEMPORAL MONSERRATE</t>
  </si>
  <si>
    <t>NATHALIA CORTES MAYA</t>
  </si>
  <si>
    <t>2 MESES</t>
  </si>
  <si>
    <t>GILMER AMEZQUITA MONROY</t>
  </si>
  <si>
    <t>CONTRATAR LA PRESTACION DE SERVICIOS PARA LA FORMACIÓN EN OPTIMIZACIÓN Y MEJORA DE PROCESOS Y SERVICIOS.</t>
  </si>
  <si>
    <t>Capacitación Administrativa</t>
  </si>
  <si>
    <t>32016</t>
  </si>
  <si>
    <t>28616</t>
  </si>
  <si>
    <t>INVITACIÓN PÚBLICA</t>
  </si>
  <si>
    <t>SUBDIRECCION DE CONTROL MIGRATORIO</t>
  </si>
  <si>
    <t>PROFESIONALES Y DE APOYO A LA GESTIÓN</t>
  </si>
  <si>
    <t>Mantenimiento de Transformador de Energía de Cartagena y Mantenimiento Correctivo de instalaciones internas de Barranquilla</t>
  </si>
  <si>
    <t>28816</t>
  </si>
  <si>
    <t>16.PAV.19939P</t>
  </si>
  <si>
    <t>MULTISERVICIOS / ELECTRICARIBE SA ESP</t>
  </si>
  <si>
    <t>BOLIVAR - ATLÁNTICO</t>
  </si>
  <si>
    <t>CARTAGENA / BARRANQUILLA</t>
  </si>
  <si>
    <t>ROLANDO GARCIA (COORDINADOR GRUPO DESARROLLO ORGANIZACIONAL)</t>
  </si>
  <si>
    <t>Contratar cursos de inglés virtuales para los funcionarios de Migración Colombia.</t>
  </si>
  <si>
    <t>32816</t>
  </si>
  <si>
    <t>BRITISH COUNCIL</t>
  </si>
  <si>
    <t>PROFESIONAL GRUPO DE FORMACIÓN Y CAPACITACI´N</t>
  </si>
  <si>
    <t>Contratar un (1) Seminario en Actualización Derecho Disciplinario para los funcionarios de Migración Colombia, de conformidad a los estudios previos y ficha técnica.</t>
  </si>
  <si>
    <t>35216</t>
  </si>
  <si>
    <t>IEMP INSTITUTO DE ESTUDIOS DEL MINISTERIO PÚBLICO</t>
  </si>
  <si>
    <t>TÉCNICO ADTIVO.</t>
  </si>
  <si>
    <t>CONTRATAR LA PRESTACION DE SERVICIOS PROFESIONALES PARA APOYAR Y ACOMPAÑAR EN LA ELABORACION DE UN PROGRAMA DE BILINGUISMO QUE PERMITA FORTALECER EL SERVICIO MIGRATORIO A EXTRANJEROS</t>
  </si>
  <si>
    <t>33716</t>
  </si>
  <si>
    <t>Prestar los servicios profesionales para el apoyo en temas de derecho laboral y administrativo a la Subdirección de Talento Humano de Migración Colombia, consistentes en el acompañamiento, asesoría, revisión y modificación de la reglamentación del sistema de turnos y  fijación de políticas sobre compensatorios, de acuerdo con las condiciones señaladas en los estudios previos y en la propuesta presentada por el CONTRATISTA.</t>
  </si>
  <si>
    <t>JAIME ELKIM MUÑOZ</t>
  </si>
  <si>
    <t>MARY DOLLY PEDRAZA DE ARENAS</t>
  </si>
  <si>
    <t>3 meses</t>
  </si>
  <si>
    <t>CONTRATAR LOS SERVICIOS PROFESIONALES PARA APOYAR EL DISEÑO DE UNA MEDICIÓN DE IMPACTO DE LA CAPACITACIÓN DE LOS FUNCIONARIOS DE MIGRACIÓN COLOMBIA, DE ACUERDO CON LAS CONDICIONES SEÑALADAS Y ESPECIFICACIONES TÉCNICAS DESCRITAS EN LOS ESTUDIOS PREVIOS Y LA PROPUESTA PRESENTADA POR EL CONTRATISTA.-</t>
  </si>
  <si>
    <t>36416</t>
  </si>
  <si>
    <t>MARGOTH VEGA PÁEZ</t>
  </si>
  <si>
    <t>CAMILA</t>
  </si>
  <si>
    <t>Contratar la prestación de los servicios especializados para la validación o autenticación  de información de identidad relacionada con usuarios que requieren certificados de movimientos migratorios o prórrogas de permanencia  para mitigar la gestión de riesgos y facilitar la toma de decisiones, en relación con la expedición de dichos documentos</t>
  </si>
  <si>
    <t>33416</t>
  </si>
  <si>
    <t>EXPERIAN COLOMBIA S.A.</t>
  </si>
  <si>
    <t>Prestar los servicios de renovación y actualización de información de la Unidad Administrativa Especial Migración Colombia, en el Directorio de Despachos Públicos de Colombia versión 2016- 2017</t>
  </si>
  <si>
    <t>35516</t>
  </si>
  <si>
    <t>PUBLICACIONES DESPACHOS PUBLICOS DE COLOMBIA - DPC LTDA.-</t>
  </si>
  <si>
    <t>4 meses</t>
  </si>
  <si>
    <t>COTEL S.A.</t>
  </si>
  <si>
    <t>27/5/216</t>
  </si>
  <si>
    <t>BOGOTÁ D.C.
PEREIRA</t>
  </si>
  <si>
    <t>JUAN ALEJANDRO OLAYA</t>
  </si>
  <si>
    <t>BOGOTÁ D.C.
PALMIRA
RIO NEGRO</t>
  </si>
  <si>
    <t>JUAN CARLOS RANGEL</t>
  </si>
  <si>
    <t>2 meses</t>
  </si>
  <si>
    <t>ILVIS PATRICIA SERRANO BONACELLY</t>
  </si>
  <si>
    <t>CAJA DE COMPENSACIÓN FAMILIAR DELAMAZONAS</t>
  </si>
  <si>
    <t>HANNE MEDINA DONSANTOS</t>
  </si>
  <si>
    <t>ANDES SERVICIO DE CERTIFICACIÓN DIGITAL SA</t>
  </si>
  <si>
    <t>DIEGO LOPEZ SAS</t>
  </si>
  <si>
    <t>MIGUEL ANDRES REVELO REYES / SPA AUTOS ESTETICA Y MANTENIMIENTO</t>
  </si>
  <si>
    <t>ANA MERCEDES FIGUEROA</t>
  </si>
  <si>
    <t>30 DÍAS</t>
  </si>
  <si>
    <t>CASTILLO INGENIERÍA Y CONSTRUCCIONES SAS / CASMAT SAS</t>
  </si>
  <si>
    <t>30 días</t>
  </si>
  <si>
    <t>EDAL SAS</t>
  </si>
  <si>
    <t>22316</t>
  </si>
  <si>
    <t>A-2-0-4-4-23</t>
  </si>
  <si>
    <t>60 días</t>
  </si>
  <si>
    <t>Suministros para seguridad y protección</t>
  </si>
  <si>
    <t>Contratar el mantenimiento locativo de las oficinas, bodegas, areas comunes, techos y cielo rasos en las instalaciones del edificio de la sede regional del eje cafetero ubicado en la avenida 30  de agosto no. 26-37 de la ciudad de pereira-risaralda.</t>
  </si>
  <si>
    <t>MANTENIMIEINTO LOCATIVO</t>
  </si>
  <si>
    <t>Contratar la prestación del servicio de mantenimiento general, preventivo y correctivo con suministro de repuestos  para los equipos de presión y eyector, así como el lavado de tanques y sumideros para los inmuebles a cargo de la Regional Andina de la UAEMC.</t>
  </si>
  <si>
    <t>721540
721015</t>
  </si>
  <si>
    <t>Servicio de edificios especializados y comercios
Servicio de apoyo para la construcción</t>
  </si>
  <si>
    <t>18616</t>
  </si>
  <si>
    <t>Contratar el servicio de mantenimiento preventivo y correctivo con suministro de repuestos originales u homologados, incluido servicio de lavado y despinche, para los vehículos multimarcas que conforman el parque automotor de la Unidad Administrativa Especial Migración Colombia, asignados a la Regional Amazonas, así como los vehículos marca: NISSAN, SUZUKI y TOYOTA que por su modelo o  ubicación, quedaron excluidos de los contratos monomarca.</t>
  </si>
  <si>
    <t>MANTENIMIEINTO VEHÍCULOS</t>
  </si>
  <si>
    <t>29516</t>
  </si>
  <si>
    <t>Contratar el suministro de combustibles (Gasolina Corriente y ACPM diésel corriente) para el parque automotor y la planta eléctrica asignados a la Regional Orinoquia de la Unidad Administrativa Especial Migración Colombia, en la Sede localizada en la Manzana 4 etapa 1 Primavera Biblioteca Departamental de Inírida, Guainía</t>
  </si>
  <si>
    <t>Petróleo y destilados</t>
  </si>
  <si>
    <t>18216</t>
  </si>
  <si>
    <t>GUAINIA</t>
  </si>
  <si>
    <t>PUERTO INIRIDA</t>
  </si>
  <si>
    <t>Contratar el suministro de combustibles (Gasolina Corriente y ACPM diésel corriente) para el parque automotor y la planta eléctrica asignados a la Regional Nariño de la Unidad Administrativa Especial Migración Colombia, en la Sede localizada en el PCM de Tumaco.</t>
  </si>
  <si>
    <t>TUMACO</t>
  </si>
  <si>
    <t>35816</t>
  </si>
  <si>
    <t>Contratar el mantenimiento preventivo y correctivo con suministro de repuestos originales para los vehículos marca TOYOTA que conforman el parque automotor de la Unidad Administrativa Especial Migración Colombia a Nivel Nacional.</t>
  </si>
  <si>
    <t>29116</t>
  </si>
  <si>
    <t>Contratar el servicio de mantenimiento preventivo y correctivo con suministro de repuestos nuevos  originales u homologados, incluido servicio de lavado y despinche, para los vehículos multimarcas que conforman el parque automotor de la Unidad Administrativa Especial Migración Colombia, designados a la Regional San Andrés,  así como los vehículos marca: CHEVROLET, SUZUKI, TOYOTA, CLUB CAR que por su modelo o  ubicación, quedaron excluidos de los contratos monomarca.-</t>
  </si>
  <si>
    <t>36316</t>
  </si>
  <si>
    <t xml:space="preserve">TAMARA </t>
  </si>
  <si>
    <t>Contratar el suministro de combustibles (Gasolina Corriente y ACPM diésel corriente) para el parque automotor y las plantas eléctricas asignados al PCM terrestre de San Miguel en  la Regional Nariño de la Unidad Administrativa Especial Migración Colombia.</t>
  </si>
  <si>
    <t>36116</t>
  </si>
  <si>
    <t>SAN MIGUEL</t>
  </si>
  <si>
    <t>ANA MERCEDES</t>
  </si>
  <si>
    <t>Contratar el suministro de combustibles (Gasolina Corriente y ACPM diésel corriente) para el parque automotor y las plantas eléctricas asignadas a la Regional Antioquia de la Unidad Administrativa Especial Migración Colombia, Sedes Turbo y Capurganá.</t>
  </si>
  <si>
    <t>35916</t>
  </si>
  <si>
    <t>TURBO
CAPURGANA</t>
  </si>
  <si>
    <t>Contratar el suministro de combustibles (Gasolina Corriente y ACPM diésel corriente) para el parque automotor y la planta eléctrica asignados a la Regional San Andrés de la Unidad Administrativa Especial Migración Colombia, en la Sede localizada en la Cra. 10 No. 3-92 Sector Swamp Ground (San Andrés Islas)  y Sector San Felipe Ketty Ward (Providencia)</t>
  </si>
  <si>
    <t>35616</t>
  </si>
  <si>
    <t>Contratar el suministro de combustibles (Gasolina Corriente y ACPM diésel corriente) para el parque automotor y la planta eléctrica asignados a la Regional Amazonas de la Unidad Administrativa Especial Migración Colombia, en la Sede localizada en la calle 9 No.9-62 de la ciudad de Leticia, Amazonas.</t>
  </si>
  <si>
    <t>35716</t>
  </si>
  <si>
    <t>Contratar la adquisición, instalación, configuración y puesta en funcionamiento de un Sistema de Turno Digital para las áreas de Emigración e Inmigración de la Regional Aeropuerto El Dorado.</t>
  </si>
  <si>
    <t>Software de gestión de contenidos</t>
  </si>
  <si>
    <t>25816</t>
  </si>
  <si>
    <t>SISTEMA DIGITURNO</t>
  </si>
  <si>
    <t>CONTRATAR LOS SERVICIOS PROFESIONALES PARA LA REALIZACIÓN DE CURSOS DE INMERSION EN INGLÉS EN UN PAÍS EXTRANJERO CUYO IDIOMA DE ORIGEN SEA EL INGLÉS</t>
  </si>
  <si>
    <t>Contratar la prestación de servicios profesionales de traducción oficial y no oficial (para aquellos idiomas en los cuales no existen traductores oficiales en Colombia), de los textos y contenidos de los diferentes formatos que se emplean en los trámites de extranjería y demás actuaciones que adelanta la entidad en ejercicio de sus funciones,  a los idiomas de los migrantes que no tienen dominio del idioma castellano y están incursos en algún proceso a cargo de la Entidad, de acuerdo con las condiciones señaladas y especificaciones técnicas descritas en los Estudios Previos y la Propuesta presentada por EL CONTRATISTA.</t>
  </si>
  <si>
    <t>Servicios editoriales y de soporte</t>
  </si>
  <si>
    <t>34016</t>
  </si>
  <si>
    <t>APOYO A LA GESTIÓN PERSONA JURÍDICA</t>
  </si>
  <si>
    <t>ORBIS TRADUCCIONES SAS</t>
  </si>
  <si>
    <t>Enseñanza de idiomas extranjeros por inmersión</t>
  </si>
  <si>
    <t>37016</t>
  </si>
  <si>
    <t>CAPACITACIÓN DE IDIOMAS</t>
  </si>
  <si>
    <t>ESTADOS UNIDOS</t>
  </si>
  <si>
    <t>BERLITZ DE COLOMBIA</t>
  </si>
  <si>
    <t>Contratar el suministro de combustibles (Gasolina Corriente y ACPM diésel corriente) para el parque automotor y la planta eléctrica asignados a la Regional Orinoquia de la Unidad Administrativa Especial Migración Colombia, en la Sede localizada en Carrera 10 N0.18-08 del municipio de Puerto Carreño</t>
  </si>
  <si>
    <t>Contratar el servicio de mantenimiento preventivo y correctivo con suministro de repuestos originales u homologados, incluido el servicio de lavado y despinche para los vehículos multimarcas, que conforman el parque automotor de la Unidad Administrativa Especial Migración Colombia, asignados a la Regional Orinoquia en las ciudades de Arauca, Yopal, Puerto Carreño, Inírida y Villavicencio, así como los vehículos marca: TOYOTA, CHEVROLET, MAZDA, NISSAN, YAMAHA, SUSUKI Y EDUARDOÑO, que por su modelo o  ubicación quedaron excluidos de los contratos monomarca.</t>
  </si>
  <si>
    <t>36016</t>
  </si>
  <si>
    <t>PUERTO CARREÑO</t>
  </si>
  <si>
    <t>VICHADA</t>
  </si>
  <si>
    <t>29016</t>
  </si>
  <si>
    <t>ARAUCA, YOPAL, INIRIDA, PTO CARREÑO Y VILLAVICENCIO</t>
  </si>
  <si>
    <t>Adquirir licenciamiento del software especializado IBM i2 - Analyst¿s Notebook Concurrent User License (llave link) con soporte, de acuerdo con los requerimientos técnicos de la Entidad.</t>
  </si>
  <si>
    <t>Software de consulta y gestión de datos</t>
  </si>
  <si>
    <t>35316</t>
  </si>
  <si>
    <t>COORDINADOR GRUPO GIATT</t>
  </si>
  <si>
    <t>3 MESES</t>
  </si>
  <si>
    <t>SECOP II</t>
  </si>
  <si>
    <t>SEGURIDAD PRIVADA</t>
  </si>
  <si>
    <t>IMPRESIÓN DE CÉDULAS DE EXTRANJERÍA</t>
  </si>
  <si>
    <t>Contratar la prestación del servicio de vigilancia y seguridad privada para la Unidad Administrativa Especial Migración Colombia en sus sedes ubicadas a nivel nacional (Nivel Central, Regionales, Centros Facilitadores de Servicios Migratorios y Puestos de Control Migratorio).</t>
  </si>
  <si>
    <t>921015
921215</t>
  </si>
  <si>
    <t>Servicios de vigilancia
Servicios de guardias</t>
  </si>
  <si>
    <t>18516
6216</t>
  </si>
  <si>
    <t>PUBLICACIÓN  PLIEGO DE CONDICONES</t>
  </si>
  <si>
    <t>A-2-0-4-5-10</t>
  </si>
  <si>
    <t>2.318.490.386,84 (Vig. 2016)
4.486.289.977 (Vig.2017 $4.486.289.977 - Vig.2018 $2.695.512.561)</t>
  </si>
  <si>
    <t>RICARDO</t>
  </si>
  <si>
    <t>Contratar la prestación de servicios para la impresión de las Cédulas de Extranjería, incluyendo los insumos, elaboración de la tarjeta, personalización y entrega del documento final a la Unidad Administrativa Especial Migración Colombia.</t>
  </si>
  <si>
    <t>55121802
14111815</t>
  </si>
  <si>
    <t>Tarjetas o bandas de identificación o productos similares
Tarjetas de identificación</t>
  </si>
  <si>
    <t>20316
2116</t>
  </si>
  <si>
    <t>Vig.2016 $564.032.000.00
Vig.2017 $1.620.000.000
14111815ig.2018 $945.000.000</t>
  </si>
  <si>
    <t>COLEGIO MAYOR DE NUESTRA SEÑORA DEL ROSARIO</t>
  </si>
  <si>
    <t>CONTRATA LA ADQUISICIÓN DE INSUMOS QUE PERMITAN EL USO DE SELLOS DE MIGRACIÓN COLOMBIA, UTILIZADOS POR LOS OFICIALES DE MIGRACION QUE PRESTAN SUS SERVICIOS DE ATENCIÓN CIUDADANA EN LOS PUESTOS DE CONTROL MIGRATORIO AÉREOS, TERRESTRES, MARÍTIMOS Y FLUVIALES, COMO TAMBIÉN CFSM  NIVEL NACIONAL.-</t>
  </si>
  <si>
    <t>2016623140500101E</t>
  </si>
  <si>
    <t>2016623140500104E</t>
  </si>
  <si>
    <t>2016623141100011E</t>
  </si>
  <si>
    <t>2016623140500145E</t>
  </si>
  <si>
    <t>2016623140500144E</t>
  </si>
  <si>
    <t>2016623140500143E</t>
  </si>
  <si>
    <t>2016623140500100E</t>
  </si>
  <si>
    <t>2016623140400001E</t>
  </si>
  <si>
    <t>2016623140500086E</t>
  </si>
  <si>
    <t>2016623140500150E</t>
  </si>
  <si>
    <t>2016623140300022E</t>
  </si>
  <si>
    <t>2016623141100010E</t>
  </si>
  <si>
    <t>2016623141100004E</t>
  </si>
  <si>
    <t>2016623140700010E</t>
  </si>
  <si>
    <t>2016623140500051E</t>
  </si>
  <si>
    <t>2016623140500139E</t>
  </si>
  <si>
    <t>2016623140500117E</t>
  </si>
  <si>
    <t>2016623140500154E</t>
  </si>
  <si>
    <t>SUBDIRECCION DE EXTRANJERIA</t>
  </si>
  <si>
    <t>OLGA MORANTES GALLARDO</t>
  </si>
  <si>
    <r>
      <t xml:space="preserve">Contratar la realización de dos (2) </t>
    </r>
    <r>
      <rPr>
        <b/>
        <sz val="10"/>
        <rFont val="Arial Narrow"/>
        <family val="2"/>
      </rPr>
      <t>Seminarios en Derechos Humanos en el Control Migratorio</t>
    </r>
    <r>
      <rPr>
        <sz val="10"/>
        <rFont val="Arial Narrow"/>
        <family val="2"/>
      </rPr>
      <t xml:space="preserve"> para los funcionarios de Migración Colombia en las ciudades de (Bogota y Pereira), de conformidad con lo establecido en los estudios previos y la ficha técnica.</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</si>
</sst>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0_);\(0\)"/>
    <numFmt numFmtId="166" formatCode="yyyy/mm/dd"/>
  </numFmts>
  <fonts count="16" x14ac:knownFonts="1">
    <font>
      <sz val="11"/>
      <color theme="1"/>
      <name val="Calibri"/>
      <family val="2"/>
      <scheme val="minor"/>
    </font>
    <font>
      <sz val="11"/>
      <color theme="1"/>
      <name val="Calibri"/>
      <family val="2"/>
      <scheme val="minor"/>
    </font>
    <font>
      <sz val="10"/>
      <name val="Arial"/>
      <family val="2"/>
    </font>
    <font>
      <sz val="10"/>
      <color theme="1"/>
      <name val="Arial Narrow"/>
      <family val="2"/>
    </font>
    <font>
      <sz val="10"/>
      <color rgb="FFFF0000"/>
      <name val="Arial Narrow"/>
      <family val="2"/>
    </font>
    <font>
      <sz val="10"/>
      <name val="Arial Narrow"/>
      <family val="2"/>
    </font>
    <font>
      <b/>
      <sz val="10"/>
      <color theme="1"/>
      <name val="Arial Narrow"/>
      <family val="2"/>
    </font>
    <font>
      <b/>
      <sz val="10"/>
      <name val="Arial Narrow"/>
      <family val="2"/>
    </font>
    <font>
      <u/>
      <sz val="11"/>
      <color theme="10"/>
      <name val="Calibri"/>
      <family val="2"/>
      <scheme val="minor"/>
    </font>
    <font>
      <sz val="9"/>
      <color indexed="81"/>
      <name val="Tahoma"/>
      <family val="2"/>
    </font>
    <font>
      <sz val="10"/>
      <color rgb="FFFF0066"/>
      <name val="Arial Narrow"/>
      <family val="2"/>
    </font>
    <font>
      <sz val="11"/>
      <color theme="0"/>
      <name val="Calibri"/>
      <family val="2"/>
      <scheme val="minor"/>
    </font>
    <font>
      <u/>
      <sz val="10"/>
      <name val="Arial Narrow"/>
      <family val="2"/>
    </font>
    <font>
      <u/>
      <sz val="10"/>
      <name val="Calibri"/>
      <family val="2"/>
      <scheme val="minor"/>
    </font>
    <font>
      <u/>
      <sz val="11"/>
      <name val="Calibri"/>
      <family val="2"/>
      <scheme val="minor"/>
    </font>
    <font>
      <sz val="11"/>
      <name val="Calibri"/>
      <family val="2"/>
      <scheme val="minor"/>
    </font>
  </fonts>
  <fills count="4">
    <fill>
      <patternFill patternType="none"/>
    </fill>
    <fill>
      <patternFill patternType="gray125"/>
    </fill>
    <fill>
      <patternFill patternType="solid">
        <fgColor theme="4"/>
      </patternFill>
    </fill>
    <fill>
      <patternFill patternType="solid">
        <fgColor theme="8"/>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xf numFmtId="43"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11" fillId="2" borderId="0" applyNumberFormat="0" applyBorder="0" applyAlignment="0" applyProtection="0"/>
  </cellStyleXfs>
  <cellXfs count="122">
    <xf numFmtId="0" fontId="0" fillId="0" borderId="0" xfId="0"/>
    <xf numFmtId="0" fontId="5" fillId="0" borderId="1" xfId="0" applyFont="1" applyFill="1" applyBorder="1" applyAlignment="1">
      <alignment vertical="center" wrapText="1"/>
    </xf>
    <xf numFmtId="0"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3" fontId="5" fillId="0" borderId="1" xfId="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4" fillId="0" borderId="0" xfId="1" applyNumberFormat="1" applyFont="1" applyFill="1" applyAlignment="1">
      <alignment horizontal="center" vertical="center"/>
    </xf>
    <xf numFmtId="14" fontId="5" fillId="0" borderId="1" xfId="0" applyNumberFormat="1" applyFont="1" applyFill="1" applyBorder="1" applyAlignment="1">
      <alignment vertical="center" wrapText="1"/>
    </xf>
    <xf numFmtId="14" fontId="4" fillId="0" borderId="0" xfId="0" applyNumberFormat="1" applyFont="1" applyFill="1" applyAlignment="1">
      <alignment vertical="center"/>
    </xf>
    <xf numFmtId="1" fontId="5" fillId="0" borderId="1" xfId="1" applyNumberFormat="1" applyFont="1" applyFill="1" applyBorder="1" applyAlignment="1">
      <alignment horizontal="center" vertical="center"/>
    </xf>
    <xf numFmtId="3" fontId="5" fillId="0" borderId="1" xfId="1" applyNumberFormat="1" applyFont="1" applyFill="1" applyBorder="1" applyAlignment="1">
      <alignment vertical="center"/>
    </xf>
    <xf numFmtId="3" fontId="3" fillId="0" borderId="0" xfId="1" applyNumberFormat="1" applyFont="1" applyFill="1" applyAlignment="1">
      <alignment vertical="center"/>
    </xf>
    <xf numFmtId="166" fontId="5" fillId="0" borderId="1" xfId="1"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xf>
    <xf numFmtId="16"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14" fontId="5" fillId="0" borderId="1" xfId="1"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43" fontId="5" fillId="0" borderId="1" xfId="1" applyFont="1" applyFill="1" applyBorder="1" applyAlignment="1">
      <alignment horizontal="center" vertical="center"/>
    </xf>
    <xf numFmtId="49" fontId="5" fillId="0" borderId="1" xfId="0" applyNumberFormat="1" applyFont="1" applyFill="1" applyBorder="1" applyAlignment="1">
      <alignment horizontal="center" vertical="center"/>
    </xf>
    <xf numFmtId="1" fontId="5" fillId="0" borderId="1" xfId="1" applyNumberFormat="1" applyFont="1" applyFill="1" applyBorder="1" applyAlignment="1">
      <alignment horizontal="center" vertical="center" wrapText="1"/>
    </xf>
    <xf numFmtId="43" fontId="5" fillId="0" borderId="0" xfId="1" applyFont="1" applyFill="1" applyBorder="1" applyAlignment="1">
      <alignment horizontal="center" vertical="center"/>
    </xf>
    <xf numFmtId="14" fontId="5" fillId="0" borderId="1" xfId="1" applyNumberFormat="1" applyFont="1" applyFill="1" applyBorder="1" applyAlignment="1">
      <alignment horizontal="center" vertical="center"/>
    </xf>
    <xf numFmtId="0" fontId="3" fillId="0" borderId="0" xfId="0" applyFont="1" applyFill="1" applyBorder="1" applyAlignment="1">
      <alignment horizontal="center" vertical="center"/>
    </xf>
    <xf numFmtId="164" fontId="5" fillId="0" borderId="1" xfId="1" applyNumberFormat="1" applyFont="1" applyFill="1" applyBorder="1" applyAlignment="1">
      <alignment horizontal="center" vertical="center"/>
    </xf>
    <xf numFmtId="165" fontId="3" fillId="0" borderId="1" xfId="1" applyNumberFormat="1" applyFont="1" applyFill="1" applyBorder="1" applyAlignment="1">
      <alignment horizontal="center" vertical="center"/>
    </xf>
    <xf numFmtId="49" fontId="5" fillId="0" borderId="2" xfId="1" applyNumberFormat="1" applyFont="1" applyFill="1" applyBorder="1" applyAlignment="1">
      <alignment horizontal="center" vertical="center"/>
    </xf>
    <xf numFmtId="43" fontId="5" fillId="0" borderId="2" xfId="1" applyFont="1" applyFill="1" applyBorder="1" applyAlignment="1">
      <alignment horizontal="center" vertical="center"/>
    </xf>
    <xf numFmtId="49" fontId="5" fillId="0" borderId="1" xfId="1" applyNumberFormat="1" applyFont="1" applyFill="1" applyBorder="1" applyAlignment="1">
      <alignment horizontal="center" vertical="center"/>
    </xf>
    <xf numFmtId="0" fontId="5" fillId="0" borderId="1" xfId="1"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43" fontId="3" fillId="0" borderId="0" xfId="1" applyFont="1" applyFill="1" applyAlignment="1">
      <alignment horizontal="center" vertical="center"/>
    </xf>
    <xf numFmtId="0" fontId="3" fillId="0" borderId="0" xfId="0" applyFont="1" applyFill="1" applyAlignment="1">
      <alignment horizontal="left" vertical="center"/>
    </xf>
    <xf numFmtId="0" fontId="5" fillId="0" borderId="0" xfId="1" applyNumberFormat="1" applyFont="1" applyFill="1" applyAlignment="1">
      <alignment horizontal="center" vertical="center"/>
    </xf>
    <xf numFmtId="14" fontId="6" fillId="0" borderId="0" xfId="0" applyNumberFormat="1" applyFont="1" applyFill="1" applyAlignment="1">
      <alignment horizontal="center" vertical="center"/>
    </xf>
    <xf numFmtId="0" fontId="3" fillId="0" borderId="0" xfId="0" applyFont="1" applyFill="1" applyAlignment="1">
      <alignment horizontal="left" vertical="center" wrapText="1"/>
    </xf>
    <xf numFmtId="0" fontId="3" fillId="0" borderId="0" xfId="0" applyNumberFormat="1" applyFont="1" applyFill="1" applyAlignment="1">
      <alignment horizontal="justify" vertical="top" wrapText="1"/>
    </xf>
    <xf numFmtId="0" fontId="3" fillId="0" borderId="0" xfId="0" applyNumberFormat="1" applyFont="1" applyFill="1" applyAlignment="1">
      <alignment horizontal="center" vertical="center" wrapText="1"/>
    </xf>
    <xf numFmtId="3" fontId="3" fillId="0" borderId="0" xfId="1" applyNumberFormat="1" applyFont="1" applyFill="1" applyAlignment="1">
      <alignment horizontal="right" vertical="center"/>
    </xf>
    <xf numFmtId="14" fontId="5" fillId="0" borderId="0" xfId="1" applyNumberFormat="1" applyFont="1" applyFill="1" applyAlignment="1">
      <alignment horizontal="center" vertical="center"/>
    </xf>
    <xf numFmtId="43" fontId="5" fillId="0" borderId="0" xfId="1"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vertical="center" wrapText="1"/>
    </xf>
    <xf numFmtId="49" fontId="5" fillId="0" borderId="0" xfId="0" applyNumberFormat="1" applyFont="1" applyFill="1" applyAlignment="1">
      <alignment horizontal="center" vertical="center"/>
    </xf>
    <xf numFmtId="1" fontId="4" fillId="0" borderId="0" xfId="1" applyNumberFormat="1" applyFont="1" applyFill="1" applyAlignment="1">
      <alignment horizontal="center" vertical="center"/>
    </xf>
    <xf numFmtId="14" fontId="4" fillId="0" borderId="0" xfId="0" applyNumberFormat="1" applyFont="1" applyFill="1" applyAlignment="1">
      <alignment horizontal="center" vertical="center"/>
    </xf>
    <xf numFmtId="164" fontId="3" fillId="0" borderId="0" xfId="1" applyNumberFormat="1" applyFont="1" applyFill="1" applyAlignment="1">
      <alignment horizontal="center" vertical="center" wrapText="1"/>
    </xf>
    <xf numFmtId="43" fontId="4" fillId="0" borderId="0" xfId="1" applyFont="1" applyFill="1" applyAlignment="1">
      <alignment horizontal="center" vertical="center"/>
    </xf>
    <xf numFmtId="14" fontId="10" fillId="0" borderId="0" xfId="0" applyNumberFormat="1" applyFont="1" applyFill="1" applyAlignment="1">
      <alignment horizontal="center" vertical="center"/>
    </xf>
    <xf numFmtId="14" fontId="4" fillId="0" borderId="0" xfId="1" applyNumberFormat="1" applyFont="1" applyFill="1" applyAlignment="1">
      <alignment horizontal="center" vertical="center"/>
    </xf>
    <xf numFmtId="3" fontId="5" fillId="0" borderId="1" xfId="1" applyNumberFormat="1" applyFont="1" applyFill="1" applyBorder="1" applyAlignment="1">
      <alignment horizontal="right" vertical="center" wrapText="1"/>
    </xf>
    <xf numFmtId="14" fontId="5" fillId="0" borderId="1" xfId="0" applyNumberFormat="1" applyFont="1" applyFill="1" applyBorder="1" applyAlignment="1">
      <alignment horizontal="left" vertical="center" wrapText="1"/>
    </xf>
    <xf numFmtId="164" fontId="5" fillId="0" borderId="1" xfId="1" applyNumberFormat="1" applyFont="1" applyFill="1" applyBorder="1" applyAlignment="1">
      <alignment horizontal="right" vertical="center"/>
    </xf>
    <xf numFmtId="166" fontId="5" fillId="0" borderId="2" xfId="1" applyNumberFormat="1" applyFont="1" applyFill="1" applyBorder="1" applyAlignment="1">
      <alignment horizontal="center" vertical="center" wrapText="1"/>
    </xf>
    <xf numFmtId="43" fontId="5" fillId="0" borderId="2" xfId="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 xfId="0" applyFont="1" applyFill="1" applyBorder="1" applyAlignment="1">
      <alignment horizontal="right" vertical="center" wrapText="1"/>
    </xf>
    <xf numFmtId="0" fontId="3" fillId="0" borderId="0" xfId="0" applyFont="1" applyFill="1" applyAlignment="1">
      <alignment horizontal="right" vertical="center"/>
    </xf>
    <xf numFmtId="14" fontId="5" fillId="0" borderId="2" xfId="1"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14" fontId="5" fillId="0" borderId="2" xfId="0" applyNumberFormat="1" applyFont="1" applyFill="1" applyBorder="1" applyAlignment="1">
      <alignment horizontal="center" vertical="center"/>
    </xf>
    <xf numFmtId="1" fontId="7" fillId="0" borderId="0" xfId="0" applyNumberFormat="1" applyFont="1" applyFill="1" applyBorder="1" applyAlignment="1">
      <alignment horizontal="center" vertical="center" wrapText="1"/>
    </xf>
    <xf numFmtId="1" fontId="5" fillId="0" borderId="0" xfId="1" applyNumberFormat="1" applyFont="1" applyFill="1" applyBorder="1" applyAlignment="1">
      <alignment horizontal="center" vertical="center"/>
    </xf>
    <xf numFmtId="1" fontId="3" fillId="0" borderId="0" xfId="0" applyNumberFormat="1" applyFont="1" applyFill="1" applyBorder="1" applyAlignment="1">
      <alignment horizontal="center" vertical="center"/>
    </xf>
    <xf numFmtId="3" fontId="5" fillId="0" borderId="1" xfId="1" applyNumberFormat="1" applyFont="1" applyFill="1" applyBorder="1" applyAlignment="1">
      <alignment horizontal="right" vertical="center"/>
    </xf>
    <xf numFmtId="3" fontId="5" fillId="0" borderId="1" xfId="1" applyNumberFormat="1" applyFont="1" applyFill="1" applyBorder="1" applyAlignment="1">
      <alignment horizontal="left" vertical="center" wrapText="1"/>
    </xf>
    <xf numFmtId="0" fontId="3" fillId="0" borderId="0" xfId="0" applyNumberFormat="1" applyFont="1" applyFill="1" applyAlignment="1">
      <alignment horizontal="left" vertical="center" wrapText="1"/>
    </xf>
    <xf numFmtId="49" fontId="7" fillId="3" borderId="1" xfId="2" applyNumberFormat="1" applyFont="1" applyFill="1" applyBorder="1" applyAlignment="1">
      <alignment horizontal="left" vertical="center" wrapText="1"/>
    </xf>
    <xf numFmtId="49" fontId="7" fillId="3" borderId="1" xfId="2" applyNumberFormat="1" applyFont="1" applyFill="1" applyBorder="1" applyAlignment="1">
      <alignment horizontal="right" vertical="center" wrapText="1"/>
    </xf>
    <xf numFmtId="0" fontId="7" fillId="3" borderId="1" xfId="1" applyNumberFormat="1" applyFont="1" applyFill="1" applyBorder="1" applyAlignment="1">
      <alignment horizontal="center" vertical="center" wrapText="1"/>
    </xf>
    <xf numFmtId="49" fontId="7" fillId="3" borderId="1" xfId="2" applyNumberFormat="1" applyFont="1" applyFill="1" applyBorder="1" applyAlignment="1">
      <alignment horizontal="center" vertical="center" wrapText="1"/>
    </xf>
    <xf numFmtId="164" fontId="7" fillId="3" borderId="1" xfId="1" applyNumberFormat="1" applyFont="1" applyFill="1" applyBorder="1" applyAlignment="1">
      <alignment horizontal="center" vertical="center" wrapText="1"/>
    </xf>
    <xf numFmtId="49" fontId="7" fillId="3" borderId="1" xfId="1" applyNumberFormat="1" applyFont="1" applyFill="1" applyBorder="1" applyAlignment="1">
      <alignment horizontal="center" vertical="center" wrapText="1"/>
    </xf>
    <xf numFmtId="49" fontId="7" fillId="3" borderId="1" xfId="1" applyNumberFormat="1" applyFont="1" applyFill="1" applyBorder="1" applyAlignment="1">
      <alignment horizontal="left" vertical="center" wrapText="1"/>
    </xf>
    <xf numFmtId="3" fontId="7" fillId="3" borderId="1" xfId="2" applyNumberFormat="1" applyFont="1" applyFill="1" applyBorder="1" applyAlignment="1">
      <alignment horizontal="right" vertical="center" wrapText="1"/>
    </xf>
    <xf numFmtId="14" fontId="7" fillId="3" borderId="1" xfId="1" applyNumberFormat="1" applyFont="1" applyFill="1" applyBorder="1" applyAlignment="1">
      <alignment vertical="center" wrapText="1"/>
    </xf>
    <xf numFmtId="165" fontId="7" fillId="3" borderId="1" xfId="1" applyNumberFormat="1" applyFont="1" applyFill="1" applyBorder="1" applyAlignment="1">
      <alignment horizontal="center" vertical="center" wrapText="1"/>
    </xf>
    <xf numFmtId="166" fontId="7" fillId="3" borderId="1" xfId="1" applyNumberFormat="1" applyFont="1" applyFill="1" applyBorder="1" applyAlignment="1">
      <alignment horizontal="center" vertical="center" wrapText="1"/>
    </xf>
    <xf numFmtId="14" fontId="7" fillId="3" borderId="1" xfId="1" applyNumberFormat="1" applyFont="1" applyFill="1" applyBorder="1" applyAlignment="1">
      <alignment horizontal="center" vertical="center" wrapText="1"/>
    </xf>
    <xf numFmtId="43" fontId="7" fillId="3" borderId="1" xfId="1" applyFont="1" applyFill="1" applyBorder="1" applyAlignment="1">
      <alignment horizontal="center" vertical="center" wrapText="1"/>
    </xf>
    <xf numFmtId="3" fontId="7" fillId="3" borderId="1" xfId="2" applyNumberFormat="1" applyFont="1" applyFill="1" applyBorder="1" applyAlignment="1">
      <alignment vertical="center" wrapText="1"/>
    </xf>
    <xf numFmtId="1" fontId="7" fillId="3" borderId="1" xfId="1" applyNumberFormat="1" applyFont="1" applyFill="1" applyBorder="1" applyAlignment="1">
      <alignment horizontal="center" vertical="center" wrapText="1"/>
    </xf>
    <xf numFmtId="49" fontId="7" fillId="3" borderId="1" xfId="1" applyNumberFormat="1" applyFont="1" applyFill="1" applyBorder="1" applyAlignment="1">
      <alignment vertical="center" wrapText="1"/>
    </xf>
    <xf numFmtId="0" fontId="12" fillId="0" borderId="1" xfId="8" applyNumberFormat="1" applyFont="1" applyFill="1" applyBorder="1" applyAlignment="1">
      <alignment horizontal="center" vertical="center"/>
    </xf>
    <xf numFmtId="14" fontId="5" fillId="0" borderId="1" xfId="0" applyNumberFormat="1" applyFont="1" applyFill="1" applyBorder="1" applyAlignment="1">
      <alignment horizontal="left" vertical="center"/>
    </xf>
    <xf numFmtId="0" fontId="5" fillId="0" borderId="1" xfId="0" applyFont="1" applyFill="1" applyBorder="1" applyAlignment="1">
      <alignment vertical="center"/>
    </xf>
    <xf numFmtId="49" fontId="12" fillId="0" borderId="1" xfId="8" applyNumberFormat="1" applyFont="1" applyFill="1" applyBorder="1" applyAlignment="1">
      <alignment horizontal="center" vertical="center"/>
    </xf>
    <xf numFmtId="14" fontId="5" fillId="0" borderId="1" xfId="8" applyNumberFormat="1" applyFont="1" applyFill="1" applyBorder="1" applyAlignment="1">
      <alignment vertical="center" wrapText="1"/>
    </xf>
    <xf numFmtId="49" fontId="13" fillId="0" borderId="1" xfId="8" applyNumberFormat="1" applyFont="1" applyFill="1" applyBorder="1" applyAlignment="1">
      <alignment horizontal="center" vertical="center"/>
    </xf>
    <xf numFmtId="0" fontId="5" fillId="0" borderId="1" xfId="0" applyFont="1" applyFill="1" applyBorder="1" applyAlignment="1">
      <alignment horizontal="right" vertical="center"/>
    </xf>
    <xf numFmtId="0" fontId="12" fillId="0" borderId="1" xfId="8" applyFont="1" applyFill="1" applyBorder="1" applyAlignment="1">
      <alignment horizontal="center" vertical="center"/>
    </xf>
    <xf numFmtId="0" fontId="5" fillId="0" borderId="1" xfId="0" applyNumberFormat="1" applyFont="1" applyFill="1" applyBorder="1" applyAlignment="1">
      <alignment horizontal="justify" vertical="center" wrapText="1"/>
    </xf>
    <xf numFmtId="0" fontId="5" fillId="0" borderId="1" xfId="0" applyFont="1" applyFill="1" applyBorder="1" applyAlignment="1">
      <alignment horizontal="left" vertical="center"/>
    </xf>
    <xf numFmtId="0" fontId="13" fillId="0" borderId="1" xfId="8"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8" applyFont="1" applyFill="1" applyBorder="1" applyAlignment="1">
      <alignment horizontal="center" vertical="center"/>
    </xf>
    <xf numFmtId="0" fontId="5" fillId="0" borderId="2" xfId="0" applyFont="1" applyFill="1" applyBorder="1" applyAlignment="1">
      <alignment horizontal="left" vertical="center"/>
    </xf>
    <xf numFmtId="0" fontId="5" fillId="0" borderId="2" xfId="0" applyFont="1" applyFill="1" applyBorder="1" applyAlignment="1">
      <alignment horizontal="right" vertical="center"/>
    </xf>
    <xf numFmtId="0" fontId="5" fillId="0" borderId="2" xfId="0"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1" fontId="5" fillId="0" borderId="2" xfId="1"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3" fontId="5" fillId="0" borderId="2" xfId="1" applyNumberFormat="1" applyFont="1" applyFill="1" applyBorder="1" applyAlignment="1">
      <alignment horizontal="right" vertical="center"/>
    </xf>
    <xf numFmtId="14" fontId="5" fillId="0" borderId="2" xfId="0" applyNumberFormat="1" applyFont="1" applyFill="1" applyBorder="1" applyAlignment="1">
      <alignment horizontal="left" vertical="center"/>
    </xf>
    <xf numFmtId="0" fontId="5" fillId="0" borderId="2" xfId="0" applyFont="1" applyFill="1" applyBorder="1" applyAlignment="1">
      <alignment vertical="center"/>
    </xf>
    <xf numFmtId="0" fontId="5" fillId="0" borderId="2" xfId="8" applyFont="1" applyFill="1" applyBorder="1" applyAlignment="1">
      <alignment horizontal="center" vertical="center"/>
    </xf>
    <xf numFmtId="164" fontId="5" fillId="0" borderId="2" xfId="1" applyNumberFormat="1" applyFont="1" applyFill="1" applyBorder="1" applyAlignment="1">
      <alignment horizontal="right" vertical="center"/>
    </xf>
    <xf numFmtId="1" fontId="5" fillId="0" borderId="2" xfId="1" applyNumberFormat="1" applyFont="1" applyFill="1" applyBorder="1" applyAlignment="1">
      <alignment horizontal="center" vertical="center"/>
    </xf>
    <xf numFmtId="0" fontId="14" fillId="0" borderId="1" xfId="8" applyNumberFormat="1" applyFont="1" applyFill="1" applyBorder="1" applyAlignment="1">
      <alignment horizontal="center" vertical="center"/>
    </xf>
    <xf numFmtId="165" fontId="5" fillId="0" borderId="1" xfId="1" applyNumberFormat="1" applyFont="1" applyFill="1" applyBorder="1" applyAlignment="1">
      <alignment horizontal="center" vertical="center"/>
    </xf>
    <xf numFmtId="3" fontId="5" fillId="0" borderId="1" xfId="0" applyNumberFormat="1" applyFont="1" applyFill="1" applyBorder="1" applyAlignment="1">
      <alignment horizontal="right" vertical="center"/>
    </xf>
    <xf numFmtId="3" fontId="5" fillId="0" borderId="0" xfId="0" applyNumberFormat="1" applyFont="1" applyFill="1" applyAlignment="1">
      <alignment horizontal="center" vertical="center"/>
    </xf>
    <xf numFmtId="3" fontId="5" fillId="0" borderId="0" xfId="0" applyNumberFormat="1" applyFont="1" applyFill="1" applyAlignment="1">
      <alignment horizontal="right" vertical="center"/>
    </xf>
    <xf numFmtId="0" fontId="5" fillId="0" borderId="0" xfId="0" applyFont="1" applyFill="1" applyAlignment="1">
      <alignment horizontal="right" vertical="center"/>
    </xf>
    <xf numFmtId="0" fontId="13" fillId="0" borderId="1" xfId="8" applyFont="1" applyFill="1" applyBorder="1" applyAlignment="1">
      <alignment horizontal="center" vertical="center"/>
    </xf>
    <xf numFmtId="0" fontId="13" fillId="0" borderId="0" xfId="8" applyFont="1" applyFill="1" applyAlignment="1">
      <alignment horizontal="center" vertical="center"/>
    </xf>
    <xf numFmtId="0" fontId="14" fillId="0" borderId="1" xfId="8" applyFont="1" applyFill="1" applyBorder="1" applyAlignment="1">
      <alignment horizontal="center" vertical="center"/>
    </xf>
    <xf numFmtId="0" fontId="15" fillId="0" borderId="1" xfId="0" applyFont="1" applyFill="1" applyBorder="1" applyAlignment="1">
      <alignment horizontal="center" vertical="center"/>
    </xf>
    <xf numFmtId="0" fontId="5" fillId="0" borderId="1" xfId="9" applyFont="1" applyFill="1" applyBorder="1" applyAlignment="1">
      <alignment horizontal="left" vertical="center" wrapText="1"/>
    </xf>
  </cellXfs>
  <cellStyles count="10">
    <cellStyle name="Énfasis1" xfId="9" builtinId="29"/>
    <cellStyle name="Hipervínculo" xfId="8" builtinId="8"/>
    <cellStyle name="Millares" xfId="1" builtinId="3"/>
    <cellStyle name="Millares 2" xfId="3"/>
    <cellStyle name="Normal" xfId="0" builtinId="0"/>
    <cellStyle name="Normal 15" xfId="4"/>
    <cellStyle name="Normal 17" xfId="5"/>
    <cellStyle name="Normal 2" xfId="2"/>
    <cellStyle name="Normal 6" xfId="6"/>
    <cellStyle name="Normal 9" xfId="7"/>
  </cellStyles>
  <dxfs count="62">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s>
  <tableStyles count="0" defaultTableStyle="TableStyleMedium2" defaultPivotStyle="PivotStyleLight16"/>
  <colors>
    <mruColors>
      <color rgb="FF00FF00"/>
      <color rgb="FFFF6600"/>
      <color rgb="FFFFFF99"/>
      <color rgb="FFFF9999"/>
      <color rgb="FFFF7C80"/>
      <color rgb="FFFFCCCC"/>
      <color rgb="FFFF0066"/>
      <color rgb="FF000099"/>
      <color rgb="FF0066FF"/>
      <color rgb="FFFF5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contratos.gov.co/consultas/detalleProceso.do?numConstancia=16-13-5050941" TargetMode="External"/><Relationship Id="rId18" Type="http://schemas.openxmlformats.org/officeDocument/2006/relationships/hyperlink" Target="http://www.contratos.gov.co/consultas/detalleProceso.do?numConstancia=16-13-5014818" TargetMode="External"/><Relationship Id="rId26" Type="http://schemas.openxmlformats.org/officeDocument/2006/relationships/hyperlink" Target="http://www.contratos.gov.co/consultas/detalleProceso.do?numConstancia=16-12-5142122" TargetMode="External"/><Relationship Id="rId39" Type="http://schemas.openxmlformats.org/officeDocument/2006/relationships/hyperlink" Target="https://www.contratos.gov.co/consultas/detalleProceso.do?numConstancia=16-13-5161693" TargetMode="External"/><Relationship Id="rId3" Type="http://schemas.openxmlformats.org/officeDocument/2006/relationships/hyperlink" Target="https://www.contratos.gov.co/consultas/detalleProceso.do?numConstancia=16-12-4930065" TargetMode="External"/><Relationship Id="rId21" Type="http://schemas.openxmlformats.org/officeDocument/2006/relationships/hyperlink" Target="http://www.contratos.gov.co/consultas/detalleProceso.do?numConstancia=16-9-414859" TargetMode="External"/><Relationship Id="rId34" Type="http://schemas.openxmlformats.org/officeDocument/2006/relationships/hyperlink" Target="https://www.contratos.gov.co/consultas/detalleProceso.do?numConstancia=16-13-5145379" TargetMode="External"/><Relationship Id="rId42" Type="http://schemas.openxmlformats.org/officeDocument/2006/relationships/hyperlink" Target="https://www.contratos.gov.co/consultas/detalleProceso.do?numConstancia=16-13-5164122" TargetMode="External"/><Relationship Id="rId47" Type="http://schemas.openxmlformats.org/officeDocument/2006/relationships/hyperlink" Target="https://www.contratos.gov.co/consultas/detalleProceso.do?numConstancia=16-13-5171478" TargetMode="External"/><Relationship Id="rId50" Type="http://schemas.openxmlformats.org/officeDocument/2006/relationships/vmlDrawing" Target="../drawings/vmlDrawing1.vml"/><Relationship Id="rId7" Type="http://schemas.openxmlformats.org/officeDocument/2006/relationships/hyperlink" Target="http://www.contratos.gov.co/consultas/detalleProceso.do?numConstancia=16-12-5025332" TargetMode="External"/><Relationship Id="rId12" Type="http://schemas.openxmlformats.org/officeDocument/2006/relationships/hyperlink" Target="http://www.contratos.gov.co/consultas/detalleProceso.do?numConstancia=16-12-5059706" TargetMode="External"/><Relationship Id="rId17" Type="http://schemas.openxmlformats.org/officeDocument/2006/relationships/hyperlink" Target="http://www.contratos.gov.co/consultas/detalleProceso.do?numConstancia=16-13-5024319" TargetMode="External"/><Relationship Id="rId25" Type="http://schemas.openxmlformats.org/officeDocument/2006/relationships/hyperlink" Target="http://www.contratos.gov.co/consultas/detalleProceso.do?numConstancia=16-12-5149682" TargetMode="External"/><Relationship Id="rId33" Type="http://schemas.openxmlformats.org/officeDocument/2006/relationships/hyperlink" Target="https://www.contratos.gov.co/consultas/detalleProceso.do?numConstancia=16-13-5145205" TargetMode="External"/><Relationship Id="rId38" Type="http://schemas.openxmlformats.org/officeDocument/2006/relationships/hyperlink" Target="https://www.contratos.gov.co/consultas/detalleProceso.do?numConstancia=16-13-5156560" TargetMode="External"/><Relationship Id="rId46" Type="http://schemas.openxmlformats.org/officeDocument/2006/relationships/hyperlink" Target="https://www.contratos.gov.co/consultas/detalleProceso.do?numConstancia=16-13-5171314" TargetMode="External"/><Relationship Id="rId2" Type="http://schemas.openxmlformats.org/officeDocument/2006/relationships/hyperlink" Target="https://www.contratos.gov.co/consultas/detalleProceso.do?numConstancia=16-9-413522" TargetMode="External"/><Relationship Id="rId16" Type="http://schemas.openxmlformats.org/officeDocument/2006/relationships/hyperlink" Target="http://www.contratos.gov.co/consultas/detalleProceso.do?numConstancia=16-13-5023611" TargetMode="External"/><Relationship Id="rId20" Type="http://schemas.openxmlformats.org/officeDocument/2006/relationships/hyperlink" Target="http://www.contratos.gov.co/consultas/detalleProceso.do?numConstancia=16-13-4990508" TargetMode="External"/><Relationship Id="rId29" Type="http://schemas.openxmlformats.org/officeDocument/2006/relationships/hyperlink" Target="http://www.contratos.gov.co/consultas/detalleProceso.do?numConstancia=16-12-5157511" TargetMode="External"/><Relationship Id="rId41" Type="http://schemas.openxmlformats.org/officeDocument/2006/relationships/hyperlink" Target="https://www.contratos.gov.co/consultas/detalleProceso.do?numConstancia=16-13-5161612" TargetMode="External"/><Relationship Id="rId1" Type="http://schemas.openxmlformats.org/officeDocument/2006/relationships/hyperlink" Target="https://www.contratos.gov.co/consultas/detalleProceso.do?numConstancia=16-9-413233" TargetMode="External"/><Relationship Id="rId6" Type="http://schemas.openxmlformats.org/officeDocument/2006/relationships/hyperlink" Target="http://www.contratos.gov.co/consultas/detalleProceso.do?numConstancia=16-12-5023784" TargetMode="External"/><Relationship Id="rId11" Type="http://schemas.openxmlformats.org/officeDocument/2006/relationships/hyperlink" Target="http://www.contratos.gov.co/consultas/detalleProceso.do?numConstancia=16-12-5056340" TargetMode="External"/><Relationship Id="rId24" Type="http://schemas.openxmlformats.org/officeDocument/2006/relationships/hyperlink" Target="http://www.contratos.gov.co/consultas/detalleProceso.do?numConstancia=16-12-5137604" TargetMode="External"/><Relationship Id="rId32" Type="http://schemas.openxmlformats.org/officeDocument/2006/relationships/hyperlink" Target="https://www.contratos.gov.co/consultas/detalleProceso.do?numConstancia=16-13-5113235" TargetMode="External"/><Relationship Id="rId37" Type="http://schemas.openxmlformats.org/officeDocument/2006/relationships/hyperlink" Target="https://www.contratos.gov.co/consultas/detalleProceso.do?numConstancia=16-13-5158413" TargetMode="External"/><Relationship Id="rId40" Type="http://schemas.openxmlformats.org/officeDocument/2006/relationships/hyperlink" Target="https://www.contratos.gov.co/consultas/detalleProceso.do?numConstancia=16-13-5162326" TargetMode="External"/><Relationship Id="rId45" Type="http://schemas.openxmlformats.org/officeDocument/2006/relationships/hyperlink" Target="https://www.contratos.gov.co/consultas/detalleProceso.do?numConstancia=16-12-5170485" TargetMode="External"/><Relationship Id="rId5" Type="http://schemas.openxmlformats.org/officeDocument/2006/relationships/hyperlink" Target="https://www.contratos.gov.co/consultas/detalleProceso.do?numConstancia=16-12-4930165" TargetMode="External"/><Relationship Id="rId15" Type="http://schemas.openxmlformats.org/officeDocument/2006/relationships/hyperlink" Target="http://www.contratos.gov.co/consultas/detalleProceso.do?numConstancia=16-13-5024356" TargetMode="External"/><Relationship Id="rId23" Type="http://schemas.openxmlformats.org/officeDocument/2006/relationships/hyperlink" Target="http://www.contratos.gov.co/consultas/detalleProceso.do?numConstancia=16-12-5133616" TargetMode="External"/><Relationship Id="rId28" Type="http://schemas.openxmlformats.org/officeDocument/2006/relationships/hyperlink" Target="http://www.contratos.gov.co/consultas/detalleProceso.do?numConstancia=16-12-5152905" TargetMode="External"/><Relationship Id="rId36" Type="http://schemas.openxmlformats.org/officeDocument/2006/relationships/hyperlink" Target="https://www.contratos.gov.co/consultas/detalleProceso.do?numConstancia=16-13-5153777" TargetMode="External"/><Relationship Id="rId49" Type="http://schemas.openxmlformats.org/officeDocument/2006/relationships/printerSettings" Target="../printerSettings/printerSettings1.bin"/><Relationship Id="rId10" Type="http://schemas.openxmlformats.org/officeDocument/2006/relationships/hyperlink" Target="http://www.contratos.gov.co/consultas/detalleProceso.do?numConstancia=16-12-5056208" TargetMode="External"/><Relationship Id="rId19" Type="http://schemas.openxmlformats.org/officeDocument/2006/relationships/hyperlink" Target="http://www.contratos.gov.co/consultas/detalleProceso.do?numConstancia=16-13-5010409" TargetMode="External"/><Relationship Id="rId31" Type="http://schemas.openxmlformats.org/officeDocument/2006/relationships/hyperlink" Target="https://www.contratos.gov.co/consultas/detalleProceso.do?numConstancia=16-12-5159753" TargetMode="External"/><Relationship Id="rId44" Type="http://schemas.openxmlformats.org/officeDocument/2006/relationships/hyperlink" Target="https://www.contratos.gov.co/consultas/detalleProceso.do?numConstancia=16-12-5171551" TargetMode="External"/><Relationship Id="rId4" Type="http://schemas.openxmlformats.org/officeDocument/2006/relationships/hyperlink" Target="https://www.contratos.gov.co/consultas/detalleProceso.do?numConstancia=16-12-4927436" TargetMode="External"/><Relationship Id="rId9" Type="http://schemas.openxmlformats.org/officeDocument/2006/relationships/hyperlink" Target="http://www.contratos.gov.co/consultas/detalleProceso.do?numConstancia=16-12-5056418" TargetMode="External"/><Relationship Id="rId14" Type="http://schemas.openxmlformats.org/officeDocument/2006/relationships/hyperlink" Target="http://www.contratos.gov.co/consultas/detalleProceso.do?numConstancia=16-13-5028472" TargetMode="External"/><Relationship Id="rId22" Type="http://schemas.openxmlformats.org/officeDocument/2006/relationships/hyperlink" Target="http://www.contratos.gov.co/consultas/detalleProceso.do?numConstancia=16-12-5126879" TargetMode="External"/><Relationship Id="rId27" Type="http://schemas.openxmlformats.org/officeDocument/2006/relationships/hyperlink" Target="http://www.contratos.gov.co/consultas/detalleProceso.do?numConstancia=16-12-5149383" TargetMode="External"/><Relationship Id="rId30" Type="http://schemas.openxmlformats.org/officeDocument/2006/relationships/hyperlink" Target="http://www.contratos.gov.co/consultas/detalleProceso.do?numConstancia=16-12-5158529" TargetMode="External"/><Relationship Id="rId35" Type="http://schemas.openxmlformats.org/officeDocument/2006/relationships/hyperlink" Target="https://www.contratos.gov.co/consultas/detalleProceso.do?numConstancia=16-13-5153721" TargetMode="External"/><Relationship Id="rId43" Type="http://schemas.openxmlformats.org/officeDocument/2006/relationships/hyperlink" Target="https://www.contratos.gov.co/consultas/detalleProceso.do?numConstancia=16-9-415623" TargetMode="External"/><Relationship Id="rId48" Type="http://schemas.openxmlformats.org/officeDocument/2006/relationships/hyperlink" Target="https://www.contratos.gov.co/consultas/detalleProceso.do?numConstancia=16-9-416023" TargetMode="External"/><Relationship Id="rId8" Type="http://schemas.openxmlformats.org/officeDocument/2006/relationships/hyperlink" Target="http://www.contratos.gov.co/consultas/detalleProceso.do?numConstancia=16-12-5040399" TargetMode="External"/><Relationship Id="rId5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1"/>
  <sheetViews>
    <sheetView tabSelected="1" zoomScaleNormal="100" zoomScaleSheetLayoutView="85" workbookViewId="0">
      <pane xSplit="1" ySplit="1" topLeftCell="F2" activePane="bottomRight" state="frozen"/>
      <selection activeCell="K887" sqref="K887"/>
      <selection pane="topRight" activeCell="K887" sqref="K887"/>
      <selection pane="bottomLeft" activeCell="K887" sqref="K887"/>
      <selection pane="bottomRight" activeCell="H57" sqref="H57"/>
    </sheetView>
  </sheetViews>
  <sheetFormatPr baseColWidth="10" defaultColWidth="14.42578125" defaultRowHeight="12.75" x14ac:dyDescent="0.25"/>
  <cols>
    <col min="1" max="1" width="5.7109375" style="66" hidden="1" customWidth="1"/>
    <col min="2" max="2" width="2.140625" style="66" customWidth="1"/>
    <col min="3" max="3" width="17.85546875" style="35" customWidth="1"/>
    <col min="4" max="4" width="19.5703125" style="60" customWidth="1"/>
    <col min="5" max="5" width="12.7109375" style="36" customWidth="1"/>
    <col min="6" max="6" width="13.7109375" style="37" customWidth="1"/>
    <col min="7" max="7" width="14.7109375" style="38" customWidth="1"/>
    <col min="8" max="8" width="17.7109375" style="38" customWidth="1"/>
    <col min="9" max="9" width="19.140625" style="38" customWidth="1"/>
    <col min="10" max="10" width="58.7109375" style="39" customWidth="1"/>
    <col min="11" max="11" width="12.42578125" style="49" customWidth="1"/>
    <col min="12" max="12" width="9.85546875" style="40" customWidth="1"/>
    <col min="13" max="13" width="20.28515625" style="69" customWidth="1"/>
    <col min="14" max="14" width="23.85546875" style="41" customWidth="1"/>
    <col min="15" max="15" width="8.85546875" style="7" customWidth="1"/>
    <col min="16" max="16" width="12.140625" style="9" customWidth="1"/>
    <col min="17" max="18" width="14.28515625" style="35" customWidth="1"/>
    <col min="19" max="19" width="13.7109375" style="28" customWidth="1"/>
    <col min="20" max="20" width="10.7109375" style="13" customWidth="1"/>
    <col min="21" max="21" width="11.7109375" style="42" customWidth="1"/>
    <col min="22" max="22" width="11.7109375" style="43" customWidth="1"/>
    <col min="23" max="23" width="18.7109375" style="38" customWidth="1"/>
    <col min="24" max="24" width="18.5703125" style="38" customWidth="1"/>
    <col min="25" max="25" width="15.85546875" style="44" customWidth="1"/>
    <col min="26" max="26" width="13.85546875" style="44" customWidth="1"/>
    <col min="27" max="27" width="20.7109375" style="38" customWidth="1"/>
    <col min="28" max="28" width="15.7109375" style="12" customWidth="1"/>
    <col min="29" max="29" width="12.7109375" style="46" customWidth="1"/>
    <col min="30" max="30" width="14.28515625" style="47" customWidth="1"/>
    <col min="31" max="31" width="11.42578125" style="48" hidden="1" customWidth="1"/>
    <col min="32" max="32" width="22.140625" style="50" customWidth="1"/>
    <col min="33" max="33" width="15.5703125" style="34" customWidth="1"/>
    <col min="34" max="34" width="13.42578125" style="34" customWidth="1"/>
    <col min="35" max="35" width="14.7109375" style="34" customWidth="1"/>
    <col min="36" max="36" width="12.85546875" style="51" hidden="1" customWidth="1"/>
    <col min="37" max="37" width="13.5703125" style="51" customWidth="1"/>
    <col min="38" max="38" width="13.85546875" style="52" hidden="1" customWidth="1"/>
    <col min="39" max="39" width="13.5703125" style="52" hidden="1" customWidth="1"/>
    <col min="40" max="40" width="21.7109375" style="45" customWidth="1"/>
    <col min="41" max="56" width="14.42578125" style="26"/>
    <col min="57" max="57" width="16.42578125" style="26" bestFit="1" customWidth="1"/>
    <col min="58" max="16384" width="14.42578125" style="26"/>
  </cols>
  <sheetData>
    <row r="1" spans="1:40" s="14" customFormat="1" ht="47.25" customHeight="1" x14ac:dyDescent="0.25">
      <c r="A1" s="64"/>
      <c r="B1" s="64"/>
      <c r="C1" s="70" t="s">
        <v>9</v>
      </c>
      <c r="D1" s="71" t="s">
        <v>34</v>
      </c>
      <c r="E1" s="72" t="s">
        <v>0</v>
      </c>
      <c r="F1" s="73" t="s">
        <v>24</v>
      </c>
      <c r="G1" s="70" t="s">
        <v>1</v>
      </c>
      <c r="H1" s="70" t="s">
        <v>52</v>
      </c>
      <c r="I1" s="70" t="s">
        <v>75</v>
      </c>
      <c r="J1" s="73" t="s">
        <v>6</v>
      </c>
      <c r="K1" s="74" t="s">
        <v>33</v>
      </c>
      <c r="L1" s="75" t="s">
        <v>39</v>
      </c>
      <c r="M1" s="76" t="s">
        <v>31</v>
      </c>
      <c r="N1" s="77" t="s">
        <v>41</v>
      </c>
      <c r="O1" s="75" t="s">
        <v>25</v>
      </c>
      <c r="P1" s="78" t="s">
        <v>26</v>
      </c>
      <c r="Q1" s="70" t="s">
        <v>38</v>
      </c>
      <c r="R1" s="70" t="s">
        <v>3</v>
      </c>
      <c r="S1" s="79" t="s">
        <v>2</v>
      </c>
      <c r="T1" s="80" t="s">
        <v>45</v>
      </c>
      <c r="U1" s="81" t="s">
        <v>28</v>
      </c>
      <c r="V1" s="82" t="s">
        <v>27</v>
      </c>
      <c r="W1" s="70" t="s">
        <v>4</v>
      </c>
      <c r="X1" s="70" t="s">
        <v>4</v>
      </c>
      <c r="Y1" s="73" t="s">
        <v>16</v>
      </c>
      <c r="Z1" s="73" t="s">
        <v>17</v>
      </c>
      <c r="AA1" s="70" t="s">
        <v>5</v>
      </c>
      <c r="AB1" s="83" t="s">
        <v>32</v>
      </c>
      <c r="AC1" s="73" t="s">
        <v>15</v>
      </c>
      <c r="AD1" s="84" t="s">
        <v>29</v>
      </c>
      <c r="AE1" s="75" t="s">
        <v>30</v>
      </c>
      <c r="AF1" s="82" t="s">
        <v>183</v>
      </c>
      <c r="AG1" s="82" t="s">
        <v>76</v>
      </c>
      <c r="AH1" s="82" t="s">
        <v>18</v>
      </c>
      <c r="AI1" s="73" t="s">
        <v>19</v>
      </c>
      <c r="AJ1" s="73" t="s">
        <v>13</v>
      </c>
      <c r="AK1" s="73" t="s">
        <v>10</v>
      </c>
      <c r="AL1" s="81" t="s">
        <v>12</v>
      </c>
      <c r="AM1" s="81" t="s">
        <v>40</v>
      </c>
      <c r="AN1" s="85" t="s">
        <v>20</v>
      </c>
    </row>
    <row r="2" spans="1:40" ht="38.25" x14ac:dyDescent="0.25">
      <c r="A2" s="65">
        <f t="shared" ref="A2:A23" si="0">(S2)</f>
        <v>78</v>
      </c>
      <c r="B2" s="65"/>
      <c r="C2" s="17" t="s">
        <v>73</v>
      </c>
      <c r="D2" s="59" t="s">
        <v>122</v>
      </c>
      <c r="E2" s="86">
        <v>64</v>
      </c>
      <c r="F2" s="13">
        <v>42460</v>
      </c>
      <c r="G2" s="17" t="s">
        <v>51</v>
      </c>
      <c r="H2" s="16" t="s">
        <v>53</v>
      </c>
      <c r="I2" s="17" t="s">
        <v>82</v>
      </c>
      <c r="J2" s="2" t="s">
        <v>118</v>
      </c>
      <c r="K2" s="23">
        <v>244</v>
      </c>
      <c r="L2" s="18">
        <v>861017</v>
      </c>
      <c r="M2" s="2" t="s">
        <v>119</v>
      </c>
      <c r="N2" s="67">
        <v>55000000</v>
      </c>
      <c r="O2" s="31" t="s">
        <v>120</v>
      </c>
      <c r="P2" s="87" t="s">
        <v>121</v>
      </c>
      <c r="Q2" s="88" t="s">
        <v>43</v>
      </c>
      <c r="R2" s="88" t="s">
        <v>44</v>
      </c>
      <c r="S2" s="98">
        <v>78</v>
      </c>
      <c r="T2" s="13">
        <v>42496</v>
      </c>
      <c r="U2" s="25">
        <v>42500</v>
      </c>
      <c r="V2" s="21">
        <f t="shared" ref="V2" si="1">T2-U2</f>
        <v>-4</v>
      </c>
      <c r="W2" s="17" t="s">
        <v>137</v>
      </c>
      <c r="X2" s="17" t="s">
        <v>241</v>
      </c>
      <c r="Y2" s="17" t="s">
        <v>67</v>
      </c>
      <c r="Z2" s="17" t="s">
        <v>67</v>
      </c>
      <c r="AA2" s="17" t="s">
        <v>182</v>
      </c>
      <c r="AB2" s="55">
        <v>860013720</v>
      </c>
      <c r="AC2" s="22" t="s">
        <v>63</v>
      </c>
      <c r="AD2" s="10">
        <v>94916</v>
      </c>
      <c r="AE2" s="33"/>
      <c r="AF2" s="21"/>
      <c r="AG2" s="21">
        <v>55000000</v>
      </c>
      <c r="AH2" s="21"/>
      <c r="AI2" s="21">
        <f t="shared" ref="AI2:AI4" si="2">+AG2+AH2</f>
        <v>55000000</v>
      </c>
      <c r="AJ2" s="13"/>
      <c r="AK2" s="13">
        <v>42704</v>
      </c>
      <c r="AL2" s="4">
        <f t="shared" ref="AL2:AL7" si="3">AK2-AJ2</f>
        <v>42704</v>
      </c>
      <c r="AM2" s="25"/>
      <c r="AN2" s="1" t="s">
        <v>37</v>
      </c>
    </row>
    <row r="3" spans="1:40" s="24" customFormat="1" ht="51" x14ac:dyDescent="0.25">
      <c r="A3" s="65">
        <f t="shared" si="0"/>
        <v>82</v>
      </c>
      <c r="B3" s="65"/>
      <c r="C3" s="6" t="s">
        <v>72</v>
      </c>
      <c r="D3" s="59" t="s">
        <v>115</v>
      </c>
      <c r="E3" s="89" t="s">
        <v>107</v>
      </c>
      <c r="F3" s="13">
        <v>42460</v>
      </c>
      <c r="G3" s="16" t="s">
        <v>51</v>
      </c>
      <c r="H3" s="16" t="s">
        <v>53</v>
      </c>
      <c r="I3" s="17" t="s">
        <v>82</v>
      </c>
      <c r="J3" s="17" t="s">
        <v>406</v>
      </c>
      <c r="K3" s="10">
        <v>245</v>
      </c>
      <c r="L3" s="18">
        <v>86101714</v>
      </c>
      <c r="M3" s="95" t="s">
        <v>116</v>
      </c>
      <c r="N3" s="53">
        <v>23000000</v>
      </c>
      <c r="O3" s="3" t="s">
        <v>117</v>
      </c>
      <c r="P3" s="54" t="s">
        <v>113</v>
      </c>
      <c r="Q3" s="88" t="s">
        <v>43</v>
      </c>
      <c r="R3" s="88" t="s">
        <v>44</v>
      </c>
      <c r="S3" s="98">
        <v>82</v>
      </c>
      <c r="T3" s="13">
        <v>42501</v>
      </c>
      <c r="U3" s="13">
        <v>42502</v>
      </c>
      <c r="V3" s="21">
        <f>U3-T3</f>
        <v>1</v>
      </c>
      <c r="W3" s="17" t="s">
        <v>99</v>
      </c>
      <c r="X3" s="17" t="s">
        <v>241</v>
      </c>
      <c r="Y3" s="17" t="s">
        <v>288</v>
      </c>
      <c r="Z3" s="17" t="s">
        <v>288</v>
      </c>
      <c r="AA3" s="17" t="s">
        <v>242</v>
      </c>
      <c r="AB3" s="113">
        <v>830015728</v>
      </c>
      <c r="AC3" s="22" t="s">
        <v>63</v>
      </c>
      <c r="AD3" s="23">
        <v>98116</v>
      </c>
      <c r="AE3" s="13"/>
      <c r="AF3" s="4"/>
      <c r="AG3" s="21">
        <v>23000000</v>
      </c>
      <c r="AH3" s="21"/>
      <c r="AI3" s="21">
        <f t="shared" si="2"/>
        <v>23000000</v>
      </c>
      <c r="AJ3" s="13"/>
      <c r="AK3" s="13">
        <v>42704</v>
      </c>
      <c r="AL3" s="4">
        <f t="shared" si="3"/>
        <v>42704</v>
      </c>
      <c r="AM3" s="4"/>
      <c r="AN3" s="17" t="s">
        <v>22</v>
      </c>
    </row>
    <row r="4" spans="1:40" s="24" customFormat="1" ht="38.25" x14ac:dyDescent="0.25">
      <c r="A4" s="65" t="str">
        <f t="shared" si="0"/>
        <v>76</v>
      </c>
      <c r="B4" s="65"/>
      <c r="C4" s="6" t="s">
        <v>72</v>
      </c>
      <c r="D4" s="59" t="s">
        <v>110</v>
      </c>
      <c r="E4" s="89" t="s">
        <v>108</v>
      </c>
      <c r="F4" s="13">
        <v>42460</v>
      </c>
      <c r="G4" s="16" t="s">
        <v>51</v>
      </c>
      <c r="H4" s="16" t="s">
        <v>53</v>
      </c>
      <c r="I4" s="17" t="s">
        <v>82</v>
      </c>
      <c r="J4" s="17" t="s">
        <v>111</v>
      </c>
      <c r="K4" s="10">
        <v>253</v>
      </c>
      <c r="L4" s="18">
        <v>861117</v>
      </c>
      <c r="M4" s="17" t="s">
        <v>112</v>
      </c>
      <c r="N4" s="53">
        <v>88800000</v>
      </c>
      <c r="O4" s="5">
        <v>27216</v>
      </c>
      <c r="P4" s="17" t="s">
        <v>113</v>
      </c>
      <c r="Q4" s="90" t="s">
        <v>43</v>
      </c>
      <c r="R4" s="8" t="s">
        <v>90</v>
      </c>
      <c r="S4" s="98" t="s">
        <v>155</v>
      </c>
      <c r="T4" s="13">
        <v>42492</v>
      </c>
      <c r="U4" s="13">
        <v>42492</v>
      </c>
      <c r="V4" s="21"/>
      <c r="W4" s="17" t="s">
        <v>137</v>
      </c>
      <c r="X4" s="17" t="s">
        <v>186</v>
      </c>
      <c r="Y4" s="17" t="s">
        <v>156</v>
      </c>
      <c r="Z4" s="17" t="s">
        <v>156</v>
      </c>
      <c r="AA4" s="17" t="s">
        <v>157</v>
      </c>
      <c r="AB4" s="113">
        <v>860010554</v>
      </c>
      <c r="AC4" s="22" t="s">
        <v>63</v>
      </c>
      <c r="AD4" s="23">
        <v>93416</v>
      </c>
      <c r="AE4" s="13">
        <v>42492</v>
      </c>
      <c r="AF4" s="4"/>
      <c r="AG4" s="21">
        <v>88800000</v>
      </c>
      <c r="AH4" s="21"/>
      <c r="AI4" s="21">
        <f t="shared" si="2"/>
        <v>88800000</v>
      </c>
      <c r="AJ4" s="13"/>
      <c r="AK4" s="13">
        <v>42713</v>
      </c>
      <c r="AL4" s="13">
        <f t="shared" si="3"/>
        <v>42713</v>
      </c>
      <c r="AM4" s="4"/>
      <c r="AN4" s="17" t="s">
        <v>158</v>
      </c>
    </row>
    <row r="5" spans="1:40" s="24" customFormat="1" ht="63.75" x14ac:dyDescent="0.25">
      <c r="A5" s="65">
        <f t="shared" si="0"/>
        <v>81</v>
      </c>
      <c r="B5" s="65"/>
      <c r="C5" s="15" t="s">
        <v>50</v>
      </c>
      <c r="D5" s="59" t="s">
        <v>101</v>
      </c>
      <c r="E5" s="91" t="s">
        <v>98</v>
      </c>
      <c r="F5" s="13">
        <v>42445</v>
      </c>
      <c r="G5" s="16" t="s">
        <v>69</v>
      </c>
      <c r="H5" s="16" t="s">
        <v>70</v>
      </c>
      <c r="I5" s="17" t="s">
        <v>97</v>
      </c>
      <c r="J5" s="17" t="s">
        <v>102</v>
      </c>
      <c r="K5" s="10">
        <v>16</v>
      </c>
      <c r="L5" s="18" t="s">
        <v>103</v>
      </c>
      <c r="M5" s="17" t="s">
        <v>104</v>
      </c>
      <c r="N5" s="53">
        <v>216675000</v>
      </c>
      <c r="O5" s="3" t="s">
        <v>105</v>
      </c>
      <c r="P5" s="54" t="s">
        <v>55</v>
      </c>
      <c r="Q5" s="90" t="s">
        <v>43</v>
      </c>
      <c r="R5" s="8" t="s">
        <v>90</v>
      </c>
      <c r="S5" s="98">
        <v>81</v>
      </c>
      <c r="T5" s="13">
        <v>42500</v>
      </c>
      <c r="U5" s="13">
        <v>42501</v>
      </c>
      <c r="V5" s="21">
        <f t="shared" ref="V5" si="4">T5-U5</f>
        <v>-1</v>
      </c>
      <c r="W5" s="17" t="s">
        <v>46</v>
      </c>
      <c r="X5" s="17" t="s">
        <v>106</v>
      </c>
      <c r="Y5" s="17" t="s">
        <v>96</v>
      </c>
      <c r="Z5" s="17" t="s">
        <v>96</v>
      </c>
      <c r="AA5" s="17" t="s">
        <v>243</v>
      </c>
      <c r="AB5" s="27">
        <v>9009673303</v>
      </c>
      <c r="AC5" s="22" t="s">
        <v>63</v>
      </c>
      <c r="AD5" s="23">
        <v>98016</v>
      </c>
      <c r="AE5" s="13"/>
      <c r="AF5" s="4"/>
      <c r="AG5" s="4">
        <v>215264000</v>
      </c>
      <c r="AH5" s="21"/>
      <c r="AI5" s="21">
        <f t="shared" ref="AI5" si="5">+AG5+AH5</f>
        <v>215264000</v>
      </c>
      <c r="AJ5" s="13"/>
      <c r="AK5" s="13">
        <v>42735</v>
      </c>
      <c r="AL5" s="4">
        <f t="shared" si="3"/>
        <v>42735</v>
      </c>
      <c r="AM5" s="4"/>
      <c r="AN5" s="95" t="s">
        <v>289</v>
      </c>
    </row>
    <row r="6" spans="1:40" s="24" customFormat="1" ht="76.5" x14ac:dyDescent="0.25">
      <c r="A6" s="65">
        <f t="shared" si="0"/>
        <v>86</v>
      </c>
      <c r="B6" s="65"/>
      <c r="C6" s="15" t="s">
        <v>50</v>
      </c>
      <c r="D6" s="92" t="s">
        <v>125</v>
      </c>
      <c r="E6" s="93">
        <v>10</v>
      </c>
      <c r="F6" s="13">
        <v>42460</v>
      </c>
      <c r="G6" s="16" t="s">
        <v>69</v>
      </c>
      <c r="H6" s="16" t="s">
        <v>70</v>
      </c>
      <c r="I6" s="17" t="s">
        <v>57</v>
      </c>
      <c r="J6" s="17" t="s">
        <v>126</v>
      </c>
      <c r="K6" s="23">
        <v>26</v>
      </c>
      <c r="L6" s="18" t="s">
        <v>127</v>
      </c>
      <c r="M6" s="2" t="s">
        <v>128</v>
      </c>
      <c r="N6" s="53">
        <v>117000000</v>
      </c>
      <c r="O6" s="3" t="s">
        <v>129</v>
      </c>
      <c r="P6" s="54">
        <v>42458</v>
      </c>
      <c r="Q6" s="90" t="s">
        <v>43</v>
      </c>
      <c r="R6" s="8" t="s">
        <v>44</v>
      </c>
      <c r="S6" s="98">
        <v>86</v>
      </c>
      <c r="T6" s="13">
        <v>42517</v>
      </c>
      <c r="U6" s="13">
        <v>42517</v>
      </c>
      <c r="V6" s="21">
        <f t="shared" ref="V6" si="6">T6-U6</f>
        <v>0</v>
      </c>
      <c r="W6" s="17" t="s">
        <v>130</v>
      </c>
      <c r="X6" s="17" t="s">
        <v>131</v>
      </c>
      <c r="Y6" s="17" t="s">
        <v>96</v>
      </c>
      <c r="Z6" s="17" t="s">
        <v>96</v>
      </c>
      <c r="AA6" s="17" t="s">
        <v>286</v>
      </c>
      <c r="AB6" s="114">
        <v>800122811</v>
      </c>
      <c r="AC6" s="22" t="s">
        <v>86</v>
      </c>
      <c r="AD6" s="23">
        <v>113116</v>
      </c>
      <c r="AE6" s="13" t="s">
        <v>287</v>
      </c>
      <c r="AF6" s="4"/>
      <c r="AG6" s="115">
        <v>114924032</v>
      </c>
      <c r="AH6" s="21"/>
      <c r="AI6" s="21">
        <f t="shared" ref="AI6" si="7">+AG6+AH6</f>
        <v>114924032</v>
      </c>
      <c r="AJ6" s="13"/>
      <c r="AK6" s="13">
        <v>42735</v>
      </c>
      <c r="AL6" s="4">
        <f t="shared" si="3"/>
        <v>42735</v>
      </c>
      <c r="AM6" s="4"/>
      <c r="AN6" s="17" t="s">
        <v>92</v>
      </c>
    </row>
    <row r="7" spans="1:40" ht="52.5" customHeight="1" x14ac:dyDescent="0.25">
      <c r="A7" s="65">
        <f t="shared" si="0"/>
        <v>79</v>
      </c>
      <c r="B7" s="65"/>
      <c r="C7" s="17" t="s">
        <v>74</v>
      </c>
      <c r="D7" s="59"/>
      <c r="E7" s="93">
        <v>73</v>
      </c>
      <c r="F7" s="13">
        <v>42481</v>
      </c>
      <c r="G7" s="17" t="s">
        <v>51</v>
      </c>
      <c r="H7" s="17" t="s">
        <v>54</v>
      </c>
      <c r="I7" s="17" t="s">
        <v>35</v>
      </c>
      <c r="J7" s="94" t="s">
        <v>138</v>
      </c>
      <c r="K7" s="23">
        <v>172</v>
      </c>
      <c r="L7" s="18">
        <v>821119</v>
      </c>
      <c r="M7" s="2" t="s">
        <v>139</v>
      </c>
      <c r="N7" s="67">
        <v>328000</v>
      </c>
      <c r="O7" s="31" t="s">
        <v>140</v>
      </c>
      <c r="P7" s="87" t="s">
        <v>84</v>
      </c>
      <c r="Q7" s="88" t="s">
        <v>56</v>
      </c>
      <c r="R7" s="1" t="s">
        <v>141</v>
      </c>
      <c r="S7" s="98">
        <v>79</v>
      </c>
      <c r="T7" s="13">
        <v>42496</v>
      </c>
      <c r="U7" s="13">
        <v>42496</v>
      </c>
      <c r="V7" s="21">
        <f t="shared" ref="V7:V32" si="8">T7-U7</f>
        <v>0</v>
      </c>
      <c r="W7" s="17" t="s">
        <v>99</v>
      </c>
      <c r="X7" s="17" t="s">
        <v>142</v>
      </c>
      <c r="Y7" s="17" t="s">
        <v>48</v>
      </c>
      <c r="Z7" s="17" t="s">
        <v>48</v>
      </c>
      <c r="AA7" s="17" t="s">
        <v>143</v>
      </c>
      <c r="AB7" s="55">
        <v>860007590</v>
      </c>
      <c r="AC7" s="22" t="s">
        <v>100</v>
      </c>
      <c r="AD7" s="10">
        <v>95016</v>
      </c>
      <c r="AE7" s="33"/>
      <c r="AF7" s="21"/>
      <c r="AG7" s="21">
        <v>328000</v>
      </c>
      <c r="AH7" s="21"/>
      <c r="AI7" s="21">
        <f t="shared" ref="AI7:AI13" si="9">+AG7+AH7</f>
        <v>328000</v>
      </c>
      <c r="AJ7" s="13"/>
      <c r="AK7" s="13">
        <v>42735</v>
      </c>
      <c r="AL7" s="4">
        <f t="shared" si="3"/>
        <v>42735</v>
      </c>
      <c r="AM7" s="4"/>
      <c r="AN7" s="17" t="s">
        <v>21</v>
      </c>
    </row>
    <row r="8" spans="1:40" ht="51" x14ac:dyDescent="0.25">
      <c r="A8" s="65">
        <f t="shared" si="0"/>
        <v>84</v>
      </c>
      <c r="B8" s="65"/>
      <c r="C8" s="95" t="s">
        <v>72</v>
      </c>
      <c r="D8" s="92"/>
      <c r="E8" s="86">
        <v>75</v>
      </c>
      <c r="F8" s="13">
        <v>42482</v>
      </c>
      <c r="G8" s="17" t="s">
        <v>51</v>
      </c>
      <c r="H8" s="17" t="s">
        <v>54</v>
      </c>
      <c r="I8" s="17" t="s">
        <v>35</v>
      </c>
      <c r="J8" s="2" t="s">
        <v>153</v>
      </c>
      <c r="K8" s="23">
        <v>31</v>
      </c>
      <c r="L8" s="18" t="s">
        <v>161</v>
      </c>
      <c r="M8" s="2" t="s">
        <v>162</v>
      </c>
      <c r="N8" s="67">
        <v>456365895</v>
      </c>
      <c r="O8" s="31" t="s">
        <v>163</v>
      </c>
      <c r="P8" s="87" t="s">
        <v>55</v>
      </c>
      <c r="Q8" s="90" t="s">
        <v>43</v>
      </c>
      <c r="R8" s="8" t="s">
        <v>44</v>
      </c>
      <c r="S8" s="98">
        <v>84</v>
      </c>
      <c r="T8" s="13">
        <v>42515</v>
      </c>
      <c r="U8" s="13">
        <v>42516</v>
      </c>
      <c r="V8" s="21">
        <f t="shared" si="8"/>
        <v>-1</v>
      </c>
      <c r="W8" s="17" t="s">
        <v>85</v>
      </c>
      <c r="X8" s="17" t="s">
        <v>160</v>
      </c>
      <c r="Y8" s="17" t="s">
        <v>290</v>
      </c>
      <c r="Z8" s="17" t="s">
        <v>290</v>
      </c>
      <c r="AA8" s="17" t="s">
        <v>164</v>
      </c>
      <c r="AB8" s="55">
        <v>900387076</v>
      </c>
      <c r="AC8" s="22" t="s">
        <v>124</v>
      </c>
      <c r="AD8" s="10">
        <v>112916</v>
      </c>
      <c r="AE8" s="33"/>
      <c r="AF8" s="21"/>
      <c r="AG8" s="21">
        <v>456365895</v>
      </c>
      <c r="AH8" s="21"/>
      <c r="AI8" s="21">
        <f t="shared" si="9"/>
        <v>456365895</v>
      </c>
      <c r="AJ8" s="13"/>
      <c r="AK8" s="13"/>
      <c r="AL8" s="4" t="s">
        <v>245</v>
      </c>
      <c r="AM8" s="25"/>
      <c r="AN8" s="1" t="s">
        <v>291</v>
      </c>
    </row>
    <row r="9" spans="1:40" ht="51" x14ac:dyDescent="0.25">
      <c r="A9" s="65">
        <f t="shared" si="0"/>
        <v>80</v>
      </c>
      <c r="B9" s="65"/>
      <c r="C9" s="95" t="s">
        <v>72</v>
      </c>
      <c r="D9" s="92"/>
      <c r="E9" s="86">
        <v>76</v>
      </c>
      <c r="F9" s="13">
        <v>42486</v>
      </c>
      <c r="G9" s="17" t="s">
        <v>51</v>
      </c>
      <c r="H9" s="16" t="s">
        <v>53</v>
      </c>
      <c r="I9" s="17" t="s">
        <v>165</v>
      </c>
      <c r="J9" s="2" t="s">
        <v>154</v>
      </c>
      <c r="K9" s="23">
        <v>260</v>
      </c>
      <c r="L9" s="18">
        <v>801615</v>
      </c>
      <c r="M9" s="2" t="s">
        <v>166</v>
      </c>
      <c r="N9" s="67">
        <v>20000000</v>
      </c>
      <c r="O9" s="31" t="s">
        <v>167</v>
      </c>
      <c r="P9" s="87" t="s">
        <v>168</v>
      </c>
      <c r="Q9" s="90" t="s">
        <v>43</v>
      </c>
      <c r="R9" s="8" t="s">
        <v>44</v>
      </c>
      <c r="S9" s="98">
        <v>80</v>
      </c>
      <c r="T9" s="13">
        <v>42500</v>
      </c>
      <c r="U9" s="13">
        <v>42500</v>
      </c>
      <c r="V9" s="21">
        <f t="shared" si="8"/>
        <v>0</v>
      </c>
      <c r="W9" s="17" t="s">
        <v>99</v>
      </c>
      <c r="X9" s="17" t="s">
        <v>47</v>
      </c>
      <c r="Y9" s="17" t="s">
        <v>48</v>
      </c>
      <c r="Z9" s="17" t="s">
        <v>48</v>
      </c>
      <c r="AA9" s="17" t="s">
        <v>169</v>
      </c>
      <c r="AB9" s="55">
        <v>1015409282</v>
      </c>
      <c r="AC9" s="22"/>
      <c r="AD9" s="10">
        <v>96216</v>
      </c>
      <c r="AE9" s="33"/>
      <c r="AF9" s="21">
        <v>2500000</v>
      </c>
      <c r="AG9" s="21">
        <v>20000000</v>
      </c>
      <c r="AH9" s="21"/>
      <c r="AI9" s="21">
        <f t="shared" si="9"/>
        <v>20000000</v>
      </c>
      <c r="AJ9" s="13"/>
      <c r="AK9" s="13">
        <v>42735</v>
      </c>
      <c r="AL9" s="4">
        <f t="shared" ref="AL9:AL16" si="10">AK9-AJ9</f>
        <v>42735</v>
      </c>
      <c r="AM9" s="25"/>
      <c r="AN9" s="1" t="s">
        <v>244</v>
      </c>
    </row>
    <row r="10" spans="1:40" ht="25.5" x14ac:dyDescent="0.25">
      <c r="A10" s="65">
        <f t="shared" si="0"/>
        <v>83</v>
      </c>
      <c r="B10" s="65"/>
      <c r="C10" s="95" t="s">
        <v>50</v>
      </c>
      <c r="D10" s="92" t="s">
        <v>185</v>
      </c>
      <c r="E10" s="86">
        <v>77</v>
      </c>
      <c r="F10" s="13">
        <v>42489</v>
      </c>
      <c r="G10" s="17" t="s">
        <v>51</v>
      </c>
      <c r="H10" s="17" t="s">
        <v>54</v>
      </c>
      <c r="I10" s="17" t="s">
        <v>145</v>
      </c>
      <c r="J10" s="2" t="s">
        <v>144</v>
      </c>
      <c r="K10" s="23">
        <v>91</v>
      </c>
      <c r="L10" s="18">
        <v>432332</v>
      </c>
      <c r="M10" s="2" t="s">
        <v>146</v>
      </c>
      <c r="N10" s="67">
        <v>23210440</v>
      </c>
      <c r="O10" s="31" t="s">
        <v>147</v>
      </c>
      <c r="P10" s="87" t="s">
        <v>77</v>
      </c>
      <c r="Q10" s="90" t="s">
        <v>43</v>
      </c>
      <c r="R10" s="8" t="s">
        <v>44</v>
      </c>
      <c r="S10" s="98">
        <v>83</v>
      </c>
      <c r="T10" s="13">
        <v>42507</v>
      </c>
      <c r="U10" s="13">
        <v>42507</v>
      </c>
      <c r="V10" s="21">
        <f t="shared" si="8"/>
        <v>0</v>
      </c>
      <c r="W10" s="17" t="s">
        <v>85</v>
      </c>
      <c r="X10" s="17" t="s">
        <v>148</v>
      </c>
      <c r="Y10" s="17" t="s">
        <v>48</v>
      </c>
      <c r="Z10" s="17" t="s">
        <v>48</v>
      </c>
      <c r="AA10" s="17" t="s">
        <v>149</v>
      </c>
      <c r="AB10" s="55">
        <v>830084433</v>
      </c>
      <c r="AC10" s="22" t="s">
        <v>60</v>
      </c>
      <c r="AD10" s="10">
        <v>101016</v>
      </c>
      <c r="AE10" s="33"/>
      <c r="AF10" s="21"/>
      <c r="AG10" s="21">
        <v>23210440</v>
      </c>
      <c r="AH10" s="21"/>
      <c r="AI10" s="21">
        <f t="shared" si="9"/>
        <v>23210440</v>
      </c>
      <c r="AJ10" s="13"/>
      <c r="AK10" s="13"/>
      <c r="AL10" s="4">
        <f t="shared" si="10"/>
        <v>0</v>
      </c>
      <c r="AM10" s="25" t="s">
        <v>292</v>
      </c>
      <c r="AN10" s="1" t="s">
        <v>293</v>
      </c>
    </row>
    <row r="11" spans="1:40" ht="63.75" x14ac:dyDescent="0.25">
      <c r="A11" s="65">
        <f t="shared" si="0"/>
        <v>85</v>
      </c>
      <c r="B11" s="65"/>
      <c r="C11" s="95" t="s">
        <v>170</v>
      </c>
      <c r="D11" s="92"/>
      <c r="E11" s="86">
        <v>78</v>
      </c>
      <c r="F11" s="13">
        <v>42489</v>
      </c>
      <c r="G11" s="17" t="s">
        <v>51</v>
      </c>
      <c r="H11" s="16" t="s">
        <v>53</v>
      </c>
      <c r="I11" s="17" t="s">
        <v>171</v>
      </c>
      <c r="J11" s="2" t="s">
        <v>151</v>
      </c>
      <c r="K11" s="23">
        <v>49</v>
      </c>
      <c r="L11" s="18">
        <v>861017</v>
      </c>
      <c r="M11" s="2" t="s">
        <v>109</v>
      </c>
      <c r="N11" s="67">
        <v>10500000</v>
      </c>
      <c r="O11" s="31" t="s">
        <v>114</v>
      </c>
      <c r="P11" s="87" t="s">
        <v>95</v>
      </c>
      <c r="Q11" s="90" t="s">
        <v>43</v>
      </c>
      <c r="R11" s="8" t="s">
        <v>44</v>
      </c>
      <c r="S11" s="98">
        <v>85</v>
      </c>
      <c r="T11" s="13">
        <v>42515</v>
      </c>
      <c r="U11" s="13">
        <v>42516</v>
      </c>
      <c r="V11" s="21">
        <f t="shared" si="8"/>
        <v>-1</v>
      </c>
      <c r="W11" s="17" t="s">
        <v>99</v>
      </c>
      <c r="X11" s="17" t="s">
        <v>47</v>
      </c>
      <c r="Y11" s="17" t="s">
        <v>48</v>
      </c>
      <c r="Z11" s="17" t="s">
        <v>48</v>
      </c>
      <c r="AA11" s="17" t="s">
        <v>384</v>
      </c>
      <c r="AB11" s="55">
        <v>860007759</v>
      </c>
      <c r="AC11" s="22" t="s">
        <v>91</v>
      </c>
      <c r="AD11" s="10">
        <v>112516</v>
      </c>
      <c r="AE11" s="33"/>
      <c r="AF11" s="21"/>
      <c r="AG11" s="21">
        <v>10500000</v>
      </c>
      <c r="AH11" s="21"/>
      <c r="AI11" s="21">
        <f t="shared" si="9"/>
        <v>10500000</v>
      </c>
      <c r="AJ11" s="13"/>
      <c r="AK11" s="13">
        <v>42704</v>
      </c>
      <c r="AL11" s="4">
        <f t="shared" si="10"/>
        <v>42704</v>
      </c>
      <c r="AM11" s="25"/>
      <c r="AN11" s="1" t="s">
        <v>184</v>
      </c>
    </row>
    <row r="12" spans="1:40" ht="38.25" x14ac:dyDescent="0.25">
      <c r="A12" s="65">
        <f t="shared" si="0"/>
        <v>89</v>
      </c>
      <c r="B12" s="65"/>
      <c r="C12" s="17" t="s">
        <v>173</v>
      </c>
      <c r="D12" s="116" t="s">
        <v>236</v>
      </c>
      <c r="E12" s="96">
        <v>79</v>
      </c>
      <c r="F12" s="13">
        <v>42489</v>
      </c>
      <c r="G12" s="17" t="s">
        <v>51</v>
      </c>
      <c r="H12" s="16" t="s">
        <v>53</v>
      </c>
      <c r="I12" s="17" t="s">
        <v>171</v>
      </c>
      <c r="J12" s="2" t="s">
        <v>150</v>
      </c>
      <c r="K12" s="23">
        <v>247</v>
      </c>
      <c r="L12" s="18">
        <v>801017</v>
      </c>
      <c r="M12" s="2" t="s">
        <v>109</v>
      </c>
      <c r="N12" s="67">
        <v>45000000</v>
      </c>
      <c r="O12" s="31" t="s">
        <v>174</v>
      </c>
      <c r="P12" s="87" t="s">
        <v>121</v>
      </c>
      <c r="Q12" s="88" t="s">
        <v>56</v>
      </c>
      <c r="R12" s="1" t="s">
        <v>159</v>
      </c>
      <c r="S12" s="98">
        <v>89</v>
      </c>
      <c r="T12" s="13">
        <v>42516</v>
      </c>
      <c r="U12" s="13">
        <v>42516</v>
      </c>
      <c r="V12" s="21">
        <f t="shared" si="8"/>
        <v>0</v>
      </c>
      <c r="W12" s="17" t="s">
        <v>99</v>
      </c>
      <c r="X12" s="17" t="s">
        <v>47</v>
      </c>
      <c r="Y12" s="17" t="s">
        <v>48</v>
      </c>
      <c r="Z12" s="17" t="s">
        <v>48</v>
      </c>
      <c r="AA12" s="17" t="s">
        <v>175</v>
      </c>
      <c r="AB12" s="55">
        <v>860517647</v>
      </c>
      <c r="AC12" s="22" t="s">
        <v>124</v>
      </c>
      <c r="AD12" s="10">
        <v>112616</v>
      </c>
      <c r="AE12" s="33"/>
      <c r="AF12" s="21"/>
      <c r="AG12" s="21">
        <v>45000000</v>
      </c>
      <c r="AH12" s="21"/>
      <c r="AI12" s="21">
        <f t="shared" si="9"/>
        <v>45000000</v>
      </c>
      <c r="AJ12" s="33"/>
      <c r="AK12" s="33">
        <v>42704</v>
      </c>
      <c r="AL12" s="4">
        <f t="shared" si="10"/>
        <v>42704</v>
      </c>
      <c r="AM12" s="25"/>
      <c r="AN12" s="1" t="s">
        <v>22</v>
      </c>
    </row>
    <row r="13" spans="1:40" ht="51" x14ac:dyDescent="0.25">
      <c r="A13" s="65">
        <f t="shared" si="0"/>
        <v>77</v>
      </c>
      <c r="B13" s="65"/>
      <c r="C13" s="95" t="s">
        <v>73</v>
      </c>
      <c r="D13" s="92"/>
      <c r="E13" s="96">
        <v>81</v>
      </c>
      <c r="F13" s="13">
        <v>42492</v>
      </c>
      <c r="G13" s="17" t="s">
        <v>51</v>
      </c>
      <c r="H13" s="17" t="s">
        <v>78</v>
      </c>
      <c r="I13" s="17" t="s">
        <v>177</v>
      </c>
      <c r="J13" s="2" t="s">
        <v>152</v>
      </c>
      <c r="K13" s="23">
        <v>256</v>
      </c>
      <c r="L13" s="18">
        <v>551216</v>
      </c>
      <c r="M13" s="2" t="s">
        <v>178</v>
      </c>
      <c r="N13" s="67">
        <v>399968000</v>
      </c>
      <c r="O13" s="31" t="s">
        <v>179</v>
      </c>
      <c r="P13" s="87" t="s">
        <v>58</v>
      </c>
      <c r="Q13" s="88" t="s">
        <v>43</v>
      </c>
      <c r="R13" s="1" t="s">
        <v>90</v>
      </c>
      <c r="S13" s="98">
        <v>77</v>
      </c>
      <c r="T13" s="13">
        <v>42493</v>
      </c>
      <c r="U13" s="13">
        <v>42496</v>
      </c>
      <c r="V13" s="21">
        <f t="shared" si="8"/>
        <v>-3</v>
      </c>
      <c r="W13" s="17" t="s">
        <v>136</v>
      </c>
      <c r="X13" s="17" t="s">
        <v>180</v>
      </c>
      <c r="Y13" s="17" t="s">
        <v>48</v>
      </c>
      <c r="Z13" s="17" t="s">
        <v>48</v>
      </c>
      <c r="AA13" s="17" t="s">
        <v>181</v>
      </c>
      <c r="AB13" s="55"/>
      <c r="AC13" s="22"/>
      <c r="AD13" s="10"/>
      <c r="AE13" s="33"/>
      <c r="AF13" s="21"/>
      <c r="AG13" s="21">
        <v>399968000</v>
      </c>
      <c r="AH13" s="21"/>
      <c r="AI13" s="21">
        <f t="shared" si="9"/>
        <v>399968000</v>
      </c>
      <c r="AJ13" s="33"/>
      <c r="AK13" s="33"/>
      <c r="AL13" s="4">
        <f t="shared" si="10"/>
        <v>0</v>
      </c>
      <c r="AM13" s="25"/>
      <c r="AN13" s="1" t="s">
        <v>7</v>
      </c>
    </row>
    <row r="14" spans="1:40" ht="63.75" x14ac:dyDescent="0.25">
      <c r="A14" s="65">
        <f t="shared" si="0"/>
        <v>18</v>
      </c>
      <c r="B14" s="65"/>
      <c r="C14" s="95" t="s">
        <v>74</v>
      </c>
      <c r="D14" s="92"/>
      <c r="E14" s="86">
        <v>22</v>
      </c>
      <c r="F14" s="13">
        <v>42474</v>
      </c>
      <c r="G14" s="16" t="s">
        <v>227</v>
      </c>
      <c r="H14" s="16" t="s">
        <v>227</v>
      </c>
      <c r="I14" s="17" t="s">
        <v>229</v>
      </c>
      <c r="J14" s="17" t="s">
        <v>194</v>
      </c>
      <c r="K14" s="10">
        <v>181</v>
      </c>
      <c r="L14" s="18" t="s">
        <v>196</v>
      </c>
      <c r="M14" s="17" t="s">
        <v>197</v>
      </c>
      <c r="N14" s="53">
        <v>5569161</v>
      </c>
      <c r="O14" s="3" t="s">
        <v>198</v>
      </c>
      <c r="P14" s="54" t="s">
        <v>80</v>
      </c>
      <c r="Q14" s="90" t="s">
        <v>43</v>
      </c>
      <c r="R14" s="90" t="s">
        <v>90</v>
      </c>
      <c r="S14" s="98">
        <v>18</v>
      </c>
      <c r="T14" s="13">
        <v>42493</v>
      </c>
      <c r="U14" s="13">
        <v>42493</v>
      </c>
      <c r="V14" s="21">
        <f t="shared" si="8"/>
        <v>0</v>
      </c>
      <c r="W14" s="5" t="s">
        <v>99</v>
      </c>
      <c r="X14" s="5" t="s">
        <v>199</v>
      </c>
      <c r="Y14" s="17" t="s">
        <v>200</v>
      </c>
      <c r="Z14" s="17" t="s">
        <v>200</v>
      </c>
      <c r="AA14" s="17" t="s">
        <v>201</v>
      </c>
      <c r="AB14" s="11">
        <v>900221155</v>
      </c>
      <c r="AC14" s="22" t="s">
        <v>100</v>
      </c>
      <c r="AD14" s="23">
        <v>93616</v>
      </c>
      <c r="AE14" s="13"/>
      <c r="AF14" s="21">
        <v>0</v>
      </c>
      <c r="AG14" s="4">
        <v>3352160</v>
      </c>
      <c r="AH14" s="21"/>
      <c r="AI14" s="21">
        <f t="shared" ref="AI14:AI21" si="11">+AG14+AH14</f>
        <v>3352160</v>
      </c>
      <c r="AJ14" s="13"/>
      <c r="AK14" s="13"/>
      <c r="AL14" s="4">
        <f t="shared" si="10"/>
        <v>0</v>
      </c>
      <c r="AM14" s="4"/>
      <c r="AN14" s="1" t="s">
        <v>405</v>
      </c>
    </row>
    <row r="15" spans="1:40" ht="76.5" x14ac:dyDescent="0.25">
      <c r="A15" s="65">
        <f t="shared" si="0"/>
        <v>19</v>
      </c>
      <c r="B15" s="65"/>
      <c r="C15" s="95" t="s">
        <v>74</v>
      </c>
      <c r="D15" s="92"/>
      <c r="E15" s="86">
        <v>23</v>
      </c>
      <c r="F15" s="13">
        <v>42479</v>
      </c>
      <c r="G15" s="16" t="s">
        <v>227</v>
      </c>
      <c r="H15" s="16" t="s">
        <v>227</v>
      </c>
      <c r="I15" s="17" t="s">
        <v>229</v>
      </c>
      <c r="J15" s="17" t="s">
        <v>193</v>
      </c>
      <c r="K15" s="10">
        <v>194</v>
      </c>
      <c r="L15" s="18" t="s">
        <v>202</v>
      </c>
      <c r="M15" s="17" t="s">
        <v>203</v>
      </c>
      <c r="N15" s="53">
        <v>4988000</v>
      </c>
      <c r="O15" s="3" t="s">
        <v>204</v>
      </c>
      <c r="P15" s="54" t="s">
        <v>205</v>
      </c>
      <c r="Q15" s="90" t="s">
        <v>43</v>
      </c>
      <c r="R15" s="90" t="s">
        <v>90</v>
      </c>
      <c r="S15" s="98">
        <v>19</v>
      </c>
      <c r="T15" s="13">
        <v>42496</v>
      </c>
      <c r="U15" s="13">
        <v>42500</v>
      </c>
      <c r="V15" s="21">
        <f t="shared" si="8"/>
        <v>-4</v>
      </c>
      <c r="W15" s="5" t="s">
        <v>99</v>
      </c>
      <c r="X15" s="5" t="s">
        <v>238</v>
      </c>
      <c r="Y15" s="17" t="s">
        <v>200</v>
      </c>
      <c r="Z15" s="17" t="s">
        <v>200</v>
      </c>
      <c r="AA15" s="17" t="s">
        <v>239</v>
      </c>
      <c r="AB15" s="11">
        <v>19214515</v>
      </c>
      <c r="AC15" s="22"/>
      <c r="AD15" s="23">
        <v>95316</v>
      </c>
      <c r="AE15" s="13"/>
      <c r="AF15" s="21">
        <v>0</v>
      </c>
      <c r="AG15" s="4">
        <v>3000000</v>
      </c>
      <c r="AH15" s="21"/>
      <c r="AI15" s="21">
        <f t="shared" si="11"/>
        <v>3000000</v>
      </c>
      <c r="AJ15" s="13"/>
      <c r="AK15" s="13"/>
      <c r="AL15" s="4">
        <f t="shared" si="10"/>
        <v>0</v>
      </c>
      <c r="AM15" s="4"/>
      <c r="AN15" s="1" t="s">
        <v>405</v>
      </c>
    </row>
    <row r="16" spans="1:40" ht="25.5" x14ac:dyDescent="0.25">
      <c r="A16" s="65">
        <f t="shared" si="0"/>
        <v>23</v>
      </c>
      <c r="B16" s="65"/>
      <c r="C16" s="95" t="s">
        <v>209</v>
      </c>
      <c r="D16" s="92"/>
      <c r="E16" s="86">
        <v>24</v>
      </c>
      <c r="F16" s="13">
        <v>42480</v>
      </c>
      <c r="G16" s="16" t="s">
        <v>227</v>
      </c>
      <c r="H16" s="16" t="s">
        <v>227</v>
      </c>
      <c r="I16" s="17" t="s">
        <v>82</v>
      </c>
      <c r="J16" s="17" t="s">
        <v>192</v>
      </c>
      <c r="K16" s="10">
        <v>159</v>
      </c>
      <c r="L16" s="18">
        <v>901517</v>
      </c>
      <c r="M16" s="17" t="s">
        <v>206</v>
      </c>
      <c r="N16" s="53">
        <v>5950000</v>
      </c>
      <c r="O16" s="3" t="s">
        <v>207</v>
      </c>
      <c r="P16" s="54" t="s">
        <v>208</v>
      </c>
      <c r="Q16" s="90" t="s">
        <v>43</v>
      </c>
      <c r="R16" s="8" t="s">
        <v>90</v>
      </c>
      <c r="S16" s="98">
        <v>23</v>
      </c>
      <c r="T16" s="13">
        <v>42500</v>
      </c>
      <c r="U16" s="13">
        <v>42500</v>
      </c>
      <c r="V16" s="21">
        <f t="shared" si="8"/>
        <v>0</v>
      </c>
      <c r="W16" s="5" t="s">
        <v>99</v>
      </c>
      <c r="X16" s="5" t="s">
        <v>187</v>
      </c>
      <c r="Y16" s="17" t="s">
        <v>64</v>
      </c>
      <c r="Z16" s="17" t="s">
        <v>65</v>
      </c>
      <c r="AA16" s="17" t="s">
        <v>294</v>
      </c>
      <c r="AB16" s="67">
        <v>800003122</v>
      </c>
      <c r="AC16" s="22" t="s">
        <v>100</v>
      </c>
      <c r="AD16" s="23">
        <v>96316</v>
      </c>
      <c r="AE16" s="13"/>
      <c r="AF16" s="21">
        <v>0</v>
      </c>
      <c r="AG16" s="4">
        <v>5879900</v>
      </c>
      <c r="AH16" s="21"/>
      <c r="AI16" s="21">
        <f t="shared" si="11"/>
        <v>5879900</v>
      </c>
      <c r="AJ16" s="13"/>
      <c r="AK16" s="13">
        <v>42719</v>
      </c>
      <c r="AL16" s="4">
        <f t="shared" si="10"/>
        <v>42719</v>
      </c>
      <c r="AM16" s="4"/>
      <c r="AN16" s="1" t="s">
        <v>295</v>
      </c>
    </row>
    <row r="17" spans="1:40" ht="33" customHeight="1" x14ac:dyDescent="0.25">
      <c r="A17" s="65">
        <f t="shared" si="0"/>
        <v>21</v>
      </c>
      <c r="B17" s="65"/>
      <c r="C17" s="95" t="s">
        <v>73</v>
      </c>
      <c r="D17" s="92"/>
      <c r="E17" s="86">
        <v>25</v>
      </c>
      <c r="F17" s="13">
        <v>42481</v>
      </c>
      <c r="G17" s="16" t="s">
        <v>227</v>
      </c>
      <c r="H17" s="16" t="s">
        <v>227</v>
      </c>
      <c r="I17" s="121" t="s">
        <v>228</v>
      </c>
      <c r="J17" s="17" t="s">
        <v>191</v>
      </c>
      <c r="K17" s="10">
        <v>37</v>
      </c>
      <c r="L17" s="18">
        <v>432332</v>
      </c>
      <c r="M17" s="17" t="s">
        <v>146</v>
      </c>
      <c r="N17" s="53">
        <v>9146636</v>
      </c>
      <c r="O17" s="3" t="s">
        <v>210</v>
      </c>
      <c r="P17" s="54" t="s">
        <v>211</v>
      </c>
      <c r="Q17" s="90" t="s">
        <v>43</v>
      </c>
      <c r="R17" s="8" t="s">
        <v>90</v>
      </c>
      <c r="S17" s="98">
        <v>21</v>
      </c>
      <c r="T17" s="13">
        <v>42496</v>
      </c>
      <c r="U17" s="13">
        <v>42500</v>
      </c>
      <c r="V17" s="21">
        <f t="shared" si="8"/>
        <v>-4</v>
      </c>
      <c r="W17" s="5" t="s">
        <v>85</v>
      </c>
      <c r="X17" s="5" t="s">
        <v>212</v>
      </c>
      <c r="Y17" s="17" t="s">
        <v>48</v>
      </c>
      <c r="Z17" s="17" t="s">
        <v>48</v>
      </c>
      <c r="AA17" s="17" t="s">
        <v>296</v>
      </c>
      <c r="AB17" s="11">
        <v>900210800</v>
      </c>
      <c r="AC17" s="22" t="s">
        <v>63</v>
      </c>
      <c r="AD17" s="23">
        <v>95516</v>
      </c>
      <c r="AE17" s="13"/>
      <c r="AF17" s="21">
        <v>0</v>
      </c>
      <c r="AG17" s="4">
        <v>6000000</v>
      </c>
      <c r="AH17" s="21"/>
      <c r="AI17" s="21">
        <f t="shared" si="11"/>
        <v>6000000</v>
      </c>
      <c r="AJ17" s="13"/>
      <c r="AK17" s="13"/>
      <c r="AL17" s="4" t="s">
        <v>245</v>
      </c>
      <c r="AM17" s="4"/>
      <c r="AN17" s="1" t="s">
        <v>246</v>
      </c>
    </row>
    <row r="18" spans="1:40" ht="94.5" customHeight="1" x14ac:dyDescent="0.25">
      <c r="A18" s="65">
        <f t="shared" si="0"/>
        <v>20</v>
      </c>
      <c r="B18" s="65"/>
      <c r="C18" s="95" t="s">
        <v>74</v>
      </c>
      <c r="D18" s="92"/>
      <c r="E18" s="86">
        <v>26</v>
      </c>
      <c r="F18" s="13">
        <v>42481</v>
      </c>
      <c r="G18" s="16" t="s">
        <v>227</v>
      </c>
      <c r="H18" s="16" t="s">
        <v>227</v>
      </c>
      <c r="I18" s="17" t="s">
        <v>229</v>
      </c>
      <c r="J18" s="17" t="s">
        <v>190</v>
      </c>
      <c r="K18" s="10">
        <v>126</v>
      </c>
      <c r="L18" s="18">
        <v>781815</v>
      </c>
      <c r="M18" s="17" t="s">
        <v>213</v>
      </c>
      <c r="N18" s="53">
        <v>18000000</v>
      </c>
      <c r="O18" s="3" t="s">
        <v>214</v>
      </c>
      <c r="P18" s="54" t="s">
        <v>71</v>
      </c>
      <c r="Q18" s="90" t="s">
        <v>43</v>
      </c>
      <c r="R18" s="8" t="s">
        <v>90</v>
      </c>
      <c r="S18" s="98">
        <v>20</v>
      </c>
      <c r="T18" s="13">
        <v>42496</v>
      </c>
      <c r="U18" s="13">
        <v>42500</v>
      </c>
      <c r="V18" s="21">
        <f t="shared" si="8"/>
        <v>-4</v>
      </c>
      <c r="W18" s="5" t="s">
        <v>99</v>
      </c>
      <c r="X18" s="5" t="s">
        <v>215</v>
      </c>
      <c r="Y18" s="17" t="s">
        <v>216</v>
      </c>
      <c r="Z18" s="17" t="s">
        <v>216</v>
      </c>
      <c r="AA18" s="17" t="s">
        <v>240</v>
      </c>
      <c r="AB18" s="11">
        <v>45503049</v>
      </c>
      <c r="AC18" s="22"/>
      <c r="AD18" s="23">
        <v>95216</v>
      </c>
      <c r="AE18" s="13"/>
      <c r="AF18" s="21">
        <v>0</v>
      </c>
      <c r="AG18" s="4">
        <v>18000000</v>
      </c>
      <c r="AH18" s="21"/>
      <c r="AI18" s="21">
        <f t="shared" si="11"/>
        <v>18000000</v>
      </c>
      <c r="AJ18" s="13"/>
      <c r="AK18" s="13"/>
      <c r="AL18" s="4">
        <f>AK18-AJ18</f>
        <v>0</v>
      </c>
      <c r="AM18" s="4"/>
      <c r="AN18" s="1" t="s">
        <v>11</v>
      </c>
    </row>
    <row r="19" spans="1:40" ht="76.5" x14ac:dyDescent="0.25">
      <c r="A19" s="65">
        <f t="shared" si="0"/>
        <v>22</v>
      </c>
      <c r="B19" s="65"/>
      <c r="C19" s="95" t="s">
        <v>73</v>
      </c>
      <c r="D19" s="92"/>
      <c r="E19" s="86">
        <v>27</v>
      </c>
      <c r="F19" s="13">
        <v>42481</v>
      </c>
      <c r="G19" s="16" t="s">
        <v>227</v>
      </c>
      <c r="H19" s="16" t="s">
        <v>227</v>
      </c>
      <c r="I19" s="17" t="s">
        <v>229</v>
      </c>
      <c r="J19" s="17" t="s">
        <v>237</v>
      </c>
      <c r="K19" s="10">
        <v>128</v>
      </c>
      <c r="L19" s="18">
        <v>781815</v>
      </c>
      <c r="M19" s="17" t="s">
        <v>217</v>
      </c>
      <c r="N19" s="53">
        <v>8000000</v>
      </c>
      <c r="O19" s="3" t="s">
        <v>218</v>
      </c>
      <c r="P19" s="54" t="s">
        <v>71</v>
      </c>
      <c r="Q19" s="90" t="s">
        <v>43</v>
      </c>
      <c r="R19" s="8" t="s">
        <v>90</v>
      </c>
      <c r="S19" s="98">
        <v>22</v>
      </c>
      <c r="T19" s="13">
        <v>42496</v>
      </c>
      <c r="U19" s="13">
        <v>42500</v>
      </c>
      <c r="V19" s="21">
        <f t="shared" si="8"/>
        <v>-4</v>
      </c>
      <c r="W19" s="5" t="s">
        <v>99</v>
      </c>
      <c r="X19" s="5" t="s">
        <v>215</v>
      </c>
      <c r="Y19" s="17" t="s">
        <v>223</v>
      </c>
      <c r="Z19" s="17" t="s">
        <v>223</v>
      </c>
      <c r="AA19" s="17" t="s">
        <v>297</v>
      </c>
      <c r="AB19" s="11">
        <v>890302988</v>
      </c>
      <c r="AC19" s="22" t="s">
        <v>60</v>
      </c>
      <c r="AD19" s="23">
        <v>95416</v>
      </c>
      <c r="AE19" s="13"/>
      <c r="AF19" s="21">
        <v>0</v>
      </c>
      <c r="AG19" s="4">
        <v>8000000</v>
      </c>
      <c r="AH19" s="21"/>
      <c r="AI19" s="21">
        <f t="shared" si="11"/>
        <v>8000000</v>
      </c>
      <c r="AJ19" s="13"/>
      <c r="AK19" s="13">
        <v>42735</v>
      </c>
      <c r="AL19" s="4">
        <f>AK19-AJ19</f>
        <v>42735</v>
      </c>
      <c r="AM19" s="4"/>
      <c r="AN19" s="1" t="s">
        <v>8</v>
      </c>
    </row>
    <row r="20" spans="1:40" ht="51" x14ac:dyDescent="0.25">
      <c r="A20" s="65">
        <f t="shared" si="0"/>
        <v>24</v>
      </c>
      <c r="B20" s="65"/>
      <c r="C20" s="97" t="s">
        <v>176</v>
      </c>
      <c r="D20" s="116" t="s">
        <v>393</v>
      </c>
      <c r="E20" s="86">
        <v>28</v>
      </c>
      <c r="F20" s="13">
        <v>42482</v>
      </c>
      <c r="G20" s="16" t="s">
        <v>227</v>
      </c>
      <c r="H20" s="16" t="s">
        <v>227</v>
      </c>
      <c r="I20" s="17" t="s">
        <v>229</v>
      </c>
      <c r="J20" s="17" t="s">
        <v>189</v>
      </c>
      <c r="K20" s="10">
        <v>148</v>
      </c>
      <c r="L20" s="18">
        <v>721532</v>
      </c>
      <c r="M20" s="17" t="s">
        <v>219</v>
      </c>
      <c r="N20" s="53">
        <v>6000000</v>
      </c>
      <c r="O20" s="3" t="s">
        <v>220</v>
      </c>
      <c r="P20" s="54" t="s">
        <v>80</v>
      </c>
      <c r="Q20" s="90" t="s">
        <v>43</v>
      </c>
      <c r="R20" s="8" t="s">
        <v>90</v>
      </c>
      <c r="S20" s="98">
        <v>24</v>
      </c>
      <c r="T20" s="13">
        <v>42506</v>
      </c>
      <c r="U20" s="13">
        <v>42506</v>
      </c>
      <c r="V20" s="21">
        <f t="shared" si="8"/>
        <v>0</v>
      </c>
      <c r="W20" s="5" t="s">
        <v>99</v>
      </c>
      <c r="X20" s="5" t="s">
        <v>222</v>
      </c>
      <c r="Y20" s="17" t="s">
        <v>48</v>
      </c>
      <c r="Z20" s="17" t="s">
        <v>48</v>
      </c>
      <c r="AA20" s="17" t="s">
        <v>301</v>
      </c>
      <c r="AB20" s="11">
        <v>900818078</v>
      </c>
      <c r="AC20" s="22" t="s">
        <v>62</v>
      </c>
      <c r="AD20" s="23">
        <v>100516</v>
      </c>
      <c r="AE20" s="13"/>
      <c r="AF20" s="21">
        <v>0</v>
      </c>
      <c r="AG20" s="4">
        <v>3994169.88</v>
      </c>
      <c r="AH20" s="21"/>
      <c r="AI20" s="21">
        <f t="shared" si="11"/>
        <v>3994169.88</v>
      </c>
      <c r="AJ20" s="13"/>
      <c r="AK20" s="13"/>
      <c r="AL20" s="4" t="s">
        <v>300</v>
      </c>
      <c r="AM20" s="4"/>
      <c r="AN20" s="1" t="s">
        <v>14</v>
      </c>
    </row>
    <row r="21" spans="1:40" ht="89.25" x14ac:dyDescent="0.25">
      <c r="A21" s="65">
        <f t="shared" si="0"/>
        <v>25</v>
      </c>
      <c r="B21" s="65"/>
      <c r="C21" s="97" t="s">
        <v>176</v>
      </c>
      <c r="D21" s="116" t="s">
        <v>392</v>
      </c>
      <c r="E21" s="86">
        <v>29</v>
      </c>
      <c r="F21" s="13">
        <v>42488</v>
      </c>
      <c r="G21" s="16" t="s">
        <v>227</v>
      </c>
      <c r="H21" s="16" t="s">
        <v>227</v>
      </c>
      <c r="I21" s="17" t="s">
        <v>229</v>
      </c>
      <c r="J21" s="17" t="s">
        <v>188</v>
      </c>
      <c r="K21" s="10">
        <v>127</v>
      </c>
      <c r="L21" s="18">
        <v>781815</v>
      </c>
      <c r="M21" s="17" t="s">
        <v>217</v>
      </c>
      <c r="N21" s="53">
        <v>14000000</v>
      </c>
      <c r="O21" s="3" t="s">
        <v>224</v>
      </c>
      <c r="P21" s="54" t="s">
        <v>71</v>
      </c>
      <c r="Q21" s="90" t="s">
        <v>43</v>
      </c>
      <c r="R21" s="8" t="s">
        <v>90</v>
      </c>
      <c r="S21" s="98">
        <v>25</v>
      </c>
      <c r="T21" s="13">
        <v>42513</v>
      </c>
      <c r="U21" s="13">
        <v>42513</v>
      </c>
      <c r="V21" s="21">
        <f t="shared" si="8"/>
        <v>0</v>
      </c>
      <c r="W21" s="5" t="s">
        <v>99</v>
      </c>
      <c r="X21" s="5" t="s">
        <v>215</v>
      </c>
      <c r="Y21" s="17" t="s">
        <v>225</v>
      </c>
      <c r="Z21" s="17" t="s">
        <v>225</v>
      </c>
      <c r="AA21" s="17" t="s">
        <v>298</v>
      </c>
      <c r="AB21" s="11">
        <v>94514631</v>
      </c>
      <c r="AC21" s="22"/>
      <c r="AD21" s="23">
        <v>106716</v>
      </c>
      <c r="AE21" s="13"/>
      <c r="AF21" s="21">
        <v>0</v>
      </c>
      <c r="AG21" s="4">
        <v>14000000</v>
      </c>
      <c r="AH21" s="21"/>
      <c r="AI21" s="21">
        <f t="shared" si="11"/>
        <v>14000000</v>
      </c>
      <c r="AJ21" s="13"/>
      <c r="AK21" s="13">
        <v>42735</v>
      </c>
      <c r="AL21" s="4">
        <f>AK21-AJ21</f>
        <v>42735</v>
      </c>
      <c r="AM21" s="4"/>
      <c r="AN21" s="1" t="s">
        <v>299</v>
      </c>
    </row>
    <row r="22" spans="1:40" ht="63.75" x14ac:dyDescent="0.25">
      <c r="A22" s="65">
        <f t="shared" si="0"/>
        <v>0</v>
      </c>
      <c r="B22" s="65"/>
      <c r="C22" s="15" t="s">
        <v>74</v>
      </c>
      <c r="D22" s="92" t="s">
        <v>235</v>
      </c>
      <c r="E22" s="117">
        <v>14</v>
      </c>
      <c r="F22" s="13">
        <v>42494</v>
      </c>
      <c r="G22" s="16" t="s">
        <v>69</v>
      </c>
      <c r="H22" s="16" t="s">
        <v>70</v>
      </c>
      <c r="I22" s="121" t="s">
        <v>228</v>
      </c>
      <c r="J22" s="17" t="s">
        <v>231</v>
      </c>
      <c r="K22" s="23">
        <v>23</v>
      </c>
      <c r="L22" s="18" t="s">
        <v>232</v>
      </c>
      <c r="M22" s="2" t="s">
        <v>233</v>
      </c>
      <c r="N22" s="53">
        <v>98056000</v>
      </c>
      <c r="O22" s="3" t="s">
        <v>226</v>
      </c>
      <c r="P22" s="87" t="s">
        <v>55</v>
      </c>
      <c r="Q22" s="90" t="s">
        <v>56</v>
      </c>
      <c r="R22" s="8" t="s">
        <v>230</v>
      </c>
      <c r="S22" s="98"/>
      <c r="U22" s="13"/>
      <c r="V22" s="21">
        <f t="shared" si="8"/>
        <v>0</v>
      </c>
      <c r="W22" s="17" t="s">
        <v>85</v>
      </c>
      <c r="X22" s="17" t="s">
        <v>234</v>
      </c>
      <c r="Y22" s="17" t="s">
        <v>48</v>
      </c>
      <c r="Z22" s="17" t="s">
        <v>48</v>
      </c>
      <c r="AA22" s="17"/>
      <c r="AB22" s="27"/>
      <c r="AC22" s="22"/>
      <c r="AD22" s="23"/>
      <c r="AE22" s="13"/>
      <c r="AF22" s="21"/>
      <c r="AG22" s="4"/>
      <c r="AH22" s="21"/>
      <c r="AI22" s="21">
        <f t="shared" ref="AI22" si="12">+AG22+AH22</f>
        <v>0</v>
      </c>
      <c r="AJ22" s="13"/>
      <c r="AK22" s="13">
        <v>42735</v>
      </c>
      <c r="AL22" s="4">
        <f>AK22-AJ22</f>
        <v>42735</v>
      </c>
      <c r="AM22" s="4"/>
      <c r="AN22" s="17"/>
    </row>
    <row r="23" spans="1:40" ht="51" x14ac:dyDescent="0.25">
      <c r="A23" s="65">
        <f t="shared" si="0"/>
        <v>0</v>
      </c>
      <c r="B23" s="65"/>
      <c r="C23" s="95" t="s">
        <v>73</v>
      </c>
      <c r="D23" s="92"/>
      <c r="E23" s="96">
        <v>82</v>
      </c>
      <c r="F23" s="13">
        <v>42510</v>
      </c>
      <c r="G23" s="17" t="s">
        <v>51</v>
      </c>
      <c r="H23" s="17" t="s">
        <v>53</v>
      </c>
      <c r="I23" s="121" t="s">
        <v>82</v>
      </c>
      <c r="J23" s="2" t="s">
        <v>247</v>
      </c>
      <c r="K23" s="23">
        <v>46</v>
      </c>
      <c r="L23" s="18">
        <v>861017</v>
      </c>
      <c r="M23" s="2" t="s">
        <v>248</v>
      </c>
      <c r="N23" s="67">
        <v>20000000</v>
      </c>
      <c r="O23" s="31" t="s">
        <v>249</v>
      </c>
      <c r="P23" s="87" t="s">
        <v>121</v>
      </c>
      <c r="Q23" s="88" t="s">
        <v>56</v>
      </c>
      <c r="R23" s="1" t="s">
        <v>159</v>
      </c>
      <c r="S23" s="98"/>
      <c r="U23" s="25"/>
      <c r="V23" s="21">
        <f t="shared" si="8"/>
        <v>0</v>
      </c>
      <c r="W23" s="17" t="s">
        <v>99</v>
      </c>
      <c r="X23" s="17" t="s">
        <v>253</v>
      </c>
      <c r="Y23" s="17" t="s">
        <v>48</v>
      </c>
      <c r="Z23" s="17" t="s">
        <v>48</v>
      </c>
      <c r="AA23" s="17" t="s">
        <v>172</v>
      </c>
      <c r="AB23" s="55"/>
      <c r="AC23" s="22"/>
      <c r="AD23" s="10"/>
      <c r="AE23" s="33"/>
      <c r="AF23" s="21"/>
      <c r="AG23" s="21">
        <v>20000000</v>
      </c>
      <c r="AH23" s="21"/>
      <c r="AI23" s="21">
        <f t="shared" ref="AI23:AI29" si="13">AG23+AH23</f>
        <v>20000000</v>
      </c>
      <c r="AJ23" s="33"/>
      <c r="AK23" s="33"/>
      <c r="AL23" s="4">
        <f>AK23-AJ23</f>
        <v>0</v>
      </c>
      <c r="AM23" s="25"/>
      <c r="AN23" s="1" t="s">
        <v>260</v>
      </c>
    </row>
    <row r="24" spans="1:40" ht="38.25" x14ac:dyDescent="0.25">
      <c r="A24" s="65" t="str">
        <f t="shared" ref="A24" si="14">(S24)</f>
        <v>16.PAV.19939P</v>
      </c>
      <c r="B24" s="65"/>
      <c r="C24" s="95" t="s">
        <v>209</v>
      </c>
      <c r="D24" s="116" t="s">
        <v>394</v>
      </c>
      <c r="E24" s="117">
        <v>83</v>
      </c>
      <c r="F24" s="13">
        <v>42510</v>
      </c>
      <c r="G24" s="17" t="s">
        <v>51</v>
      </c>
      <c r="H24" s="17" t="s">
        <v>53</v>
      </c>
      <c r="I24" s="17" t="s">
        <v>229</v>
      </c>
      <c r="J24" s="2" t="s">
        <v>254</v>
      </c>
      <c r="K24" s="23">
        <v>149</v>
      </c>
      <c r="L24" s="18"/>
      <c r="M24" s="2"/>
      <c r="N24" s="67"/>
      <c r="O24" s="31" t="s">
        <v>255</v>
      </c>
      <c r="P24" s="87" t="s">
        <v>80</v>
      </c>
      <c r="Q24" s="88" t="s">
        <v>43</v>
      </c>
      <c r="R24" s="1" t="s">
        <v>90</v>
      </c>
      <c r="S24" s="98" t="s">
        <v>256</v>
      </c>
      <c r="T24" s="13">
        <v>42510</v>
      </c>
      <c r="U24" s="25">
        <v>42514</v>
      </c>
      <c r="V24" s="21">
        <f t="shared" si="8"/>
        <v>-4</v>
      </c>
      <c r="W24" s="17" t="s">
        <v>99</v>
      </c>
      <c r="X24" s="17" t="s">
        <v>253</v>
      </c>
      <c r="Y24" s="17" t="s">
        <v>258</v>
      </c>
      <c r="Z24" s="17" t="s">
        <v>259</v>
      </c>
      <c r="AA24" s="17" t="s">
        <v>257</v>
      </c>
      <c r="AB24" s="55"/>
      <c r="AC24" s="22"/>
      <c r="AD24" s="10">
        <v>106616</v>
      </c>
      <c r="AE24" s="33"/>
      <c r="AF24" s="21"/>
      <c r="AG24" s="21">
        <v>14996317</v>
      </c>
      <c r="AH24" s="21"/>
      <c r="AI24" s="21">
        <f t="shared" si="13"/>
        <v>14996317</v>
      </c>
      <c r="AJ24" s="33"/>
      <c r="AK24" s="33"/>
      <c r="AL24" s="4" t="s">
        <v>302</v>
      </c>
      <c r="AM24" s="25"/>
      <c r="AN24" s="1" t="s">
        <v>11</v>
      </c>
    </row>
    <row r="25" spans="1:40" ht="38.25" x14ac:dyDescent="0.25">
      <c r="A25" s="65">
        <f t="shared" ref="A25" si="15">(S25)</f>
        <v>0</v>
      </c>
      <c r="B25" s="65"/>
      <c r="C25" s="95" t="s">
        <v>176</v>
      </c>
      <c r="D25" s="116" t="s">
        <v>395</v>
      </c>
      <c r="E25" s="117">
        <v>84</v>
      </c>
      <c r="F25" s="13">
        <v>42513</v>
      </c>
      <c r="G25" s="17" t="s">
        <v>51</v>
      </c>
      <c r="H25" s="17" t="s">
        <v>53</v>
      </c>
      <c r="I25" s="121" t="s">
        <v>82</v>
      </c>
      <c r="J25" s="2" t="s">
        <v>261</v>
      </c>
      <c r="K25" s="23">
        <v>254</v>
      </c>
      <c r="L25" s="18">
        <v>861117</v>
      </c>
      <c r="M25" s="2" t="s">
        <v>112</v>
      </c>
      <c r="N25" s="67">
        <v>30600000</v>
      </c>
      <c r="O25" s="31" t="s">
        <v>262</v>
      </c>
      <c r="P25" s="87" t="s">
        <v>121</v>
      </c>
      <c r="Q25" s="88" t="s">
        <v>56</v>
      </c>
      <c r="R25" s="1" t="s">
        <v>159</v>
      </c>
      <c r="S25" s="98"/>
      <c r="U25" s="25"/>
      <c r="V25" s="21">
        <f t="shared" si="8"/>
        <v>0</v>
      </c>
      <c r="W25" s="17" t="s">
        <v>99</v>
      </c>
      <c r="X25" s="17" t="s">
        <v>253</v>
      </c>
      <c r="Y25" s="17" t="s">
        <v>48</v>
      </c>
      <c r="Z25" s="17" t="s">
        <v>48</v>
      </c>
      <c r="AA25" s="17" t="s">
        <v>263</v>
      </c>
      <c r="AB25" s="55"/>
      <c r="AC25" s="22"/>
      <c r="AD25" s="10"/>
      <c r="AE25" s="33"/>
      <c r="AF25" s="21"/>
      <c r="AG25" s="21">
        <v>30600000</v>
      </c>
      <c r="AH25" s="21"/>
      <c r="AI25" s="21">
        <f t="shared" si="13"/>
        <v>30600000</v>
      </c>
      <c r="AJ25" s="33"/>
      <c r="AK25" s="33"/>
      <c r="AL25" s="4">
        <f>AK25-AJ25</f>
        <v>0</v>
      </c>
      <c r="AM25" s="25"/>
      <c r="AN25" s="1" t="s">
        <v>264</v>
      </c>
    </row>
    <row r="26" spans="1:40" ht="38.25" x14ac:dyDescent="0.25">
      <c r="A26" s="65">
        <f t="shared" ref="A26" si="16">(S26)</f>
        <v>0</v>
      </c>
      <c r="B26" s="65"/>
      <c r="C26" s="95" t="s">
        <v>73</v>
      </c>
      <c r="D26" s="92"/>
      <c r="E26" s="117">
        <v>85</v>
      </c>
      <c r="F26" s="13">
        <v>42515</v>
      </c>
      <c r="G26" s="17" t="s">
        <v>51</v>
      </c>
      <c r="H26" s="17" t="s">
        <v>53</v>
      </c>
      <c r="I26" s="121" t="s">
        <v>82</v>
      </c>
      <c r="J26" s="2" t="s">
        <v>265</v>
      </c>
      <c r="K26" s="23">
        <v>246</v>
      </c>
      <c r="L26" s="18">
        <v>861017</v>
      </c>
      <c r="M26" s="2" t="s">
        <v>109</v>
      </c>
      <c r="N26" s="67">
        <v>11200000</v>
      </c>
      <c r="O26" s="31" t="s">
        <v>266</v>
      </c>
      <c r="P26" s="87" t="s">
        <v>121</v>
      </c>
      <c r="Q26" s="88" t="s">
        <v>56</v>
      </c>
      <c r="R26" s="1" t="s">
        <v>159</v>
      </c>
      <c r="S26" s="98"/>
      <c r="U26" s="25"/>
      <c r="V26" s="21">
        <f t="shared" si="8"/>
        <v>0</v>
      </c>
      <c r="W26" s="17" t="s">
        <v>99</v>
      </c>
      <c r="X26" s="17" t="s">
        <v>253</v>
      </c>
      <c r="Y26" s="17" t="s">
        <v>48</v>
      </c>
      <c r="Z26" s="17" t="s">
        <v>48</v>
      </c>
      <c r="AA26" s="17" t="s">
        <v>267</v>
      </c>
      <c r="AB26" s="55"/>
      <c r="AC26" s="22"/>
      <c r="AD26" s="10"/>
      <c r="AE26" s="33"/>
      <c r="AF26" s="21"/>
      <c r="AG26" s="21">
        <v>11200000</v>
      </c>
      <c r="AH26" s="21"/>
      <c r="AI26" s="21">
        <f t="shared" si="13"/>
        <v>11200000</v>
      </c>
      <c r="AJ26" s="33"/>
      <c r="AK26" s="33"/>
      <c r="AL26" s="4">
        <f>AK26-AJ26</f>
        <v>0</v>
      </c>
      <c r="AM26" s="25"/>
      <c r="AN26" s="1" t="s">
        <v>268</v>
      </c>
    </row>
    <row r="27" spans="1:40" ht="51" x14ac:dyDescent="0.25">
      <c r="A27" s="65">
        <f t="shared" ref="A27" si="17">(S27)</f>
        <v>0</v>
      </c>
      <c r="B27" s="65"/>
      <c r="C27" s="95" t="s">
        <v>74</v>
      </c>
      <c r="D27" s="116" t="s">
        <v>386</v>
      </c>
      <c r="E27" s="117">
        <v>86</v>
      </c>
      <c r="F27" s="13">
        <v>42514</v>
      </c>
      <c r="G27" s="17" t="s">
        <v>51</v>
      </c>
      <c r="H27" s="17" t="s">
        <v>53</v>
      </c>
      <c r="I27" s="121" t="s">
        <v>82</v>
      </c>
      <c r="J27" s="2" t="s">
        <v>269</v>
      </c>
      <c r="K27" s="23">
        <v>250</v>
      </c>
      <c r="L27" s="18">
        <v>801615</v>
      </c>
      <c r="M27" s="2" t="s">
        <v>89</v>
      </c>
      <c r="N27" s="67">
        <v>29580000</v>
      </c>
      <c r="O27" s="31" t="s">
        <v>270</v>
      </c>
      <c r="P27" s="87" t="s">
        <v>121</v>
      </c>
      <c r="Q27" s="88" t="s">
        <v>56</v>
      </c>
      <c r="R27" s="1" t="s">
        <v>159</v>
      </c>
      <c r="S27" s="98"/>
      <c r="U27" s="25"/>
      <c r="V27" s="21">
        <f t="shared" si="8"/>
        <v>0</v>
      </c>
      <c r="W27" s="17" t="s">
        <v>99</v>
      </c>
      <c r="X27" s="17" t="s">
        <v>253</v>
      </c>
      <c r="Y27" s="17" t="s">
        <v>96</v>
      </c>
      <c r="Z27" s="17" t="s">
        <v>96</v>
      </c>
      <c r="AA27" s="17" t="s">
        <v>263</v>
      </c>
      <c r="AB27" s="55"/>
      <c r="AC27" s="22"/>
      <c r="AD27" s="10"/>
      <c r="AE27" s="33"/>
      <c r="AF27" s="21"/>
      <c r="AG27" s="21">
        <v>29580000</v>
      </c>
      <c r="AH27" s="21"/>
      <c r="AI27" s="21">
        <f t="shared" si="13"/>
        <v>29580000</v>
      </c>
      <c r="AJ27" s="33"/>
      <c r="AK27" s="33"/>
      <c r="AL27" s="4">
        <f>AK27-AJ27</f>
        <v>0</v>
      </c>
      <c r="AM27" s="25"/>
      <c r="AN27" s="1" t="s">
        <v>264</v>
      </c>
    </row>
    <row r="28" spans="1:40" ht="76.5" x14ac:dyDescent="0.25">
      <c r="A28" s="65">
        <f>(S28)</f>
        <v>0</v>
      </c>
      <c r="B28" s="65"/>
      <c r="C28" s="95" t="s">
        <v>74</v>
      </c>
      <c r="D28" s="92"/>
      <c r="E28" s="96">
        <v>87</v>
      </c>
      <c r="F28" s="13">
        <v>42515</v>
      </c>
      <c r="G28" s="17" t="s">
        <v>51</v>
      </c>
      <c r="H28" s="17" t="s">
        <v>53</v>
      </c>
      <c r="I28" s="17" t="s">
        <v>82</v>
      </c>
      <c r="J28" s="2" t="s">
        <v>271</v>
      </c>
      <c r="K28" s="23">
        <v>206</v>
      </c>
      <c r="L28" s="18">
        <v>801116</v>
      </c>
      <c r="M28" s="2" t="s">
        <v>42</v>
      </c>
      <c r="N28" s="67">
        <v>10000000</v>
      </c>
      <c r="O28" s="31" t="s">
        <v>270</v>
      </c>
      <c r="P28" s="87" t="s">
        <v>121</v>
      </c>
      <c r="Q28" s="88" t="s">
        <v>56</v>
      </c>
      <c r="R28" s="1" t="s">
        <v>159</v>
      </c>
      <c r="S28" s="98"/>
      <c r="U28" s="25"/>
      <c r="V28" s="21">
        <f t="shared" si="8"/>
        <v>0</v>
      </c>
      <c r="W28" s="17" t="s">
        <v>99</v>
      </c>
      <c r="X28" s="17" t="s">
        <v>253</v>
      </c>
      <c r="Y28" s="17" t="s">
        <v>48</v>
      </c>
      <c r="Z28" s="17" t="s">
        <v>48</v>
      </c>
      <c r="AA28" s="17" t="s">
        <v>273</v>
      </c>
      <c r="AB28" s="55"/>
      <c r="AC28" s="22"/>
      <c r="AD28" s="10"/>
      <c r="AE28" s="33"/>
      <c r="AF28" s="21"/>
      <c r="AG28" s="21">
        <v>10000000</v>
      </c>
      <c r="AH28" s="21"/>
      <c r="AI28" s="21">
        <f t="shared" si="13"/>
        <v>10000000</v>
      </c>
      <c r="AJ28" s="33"/>
      <c r="AK28" s="33"/>
      <c r="AL28" s="4" t="s">
        <v>274</v>
      </c>
      <c r="AM28" s="25"/>
      <c r="AN28" s="1" t="s">
        <v>272</v>
      </c>
    </row>
    <row r="29" spans="1:40" ht="76.5" x14ac:dyDescent="0.25">
      <c r="A29" s="65">
        <f>(S29)</f>
        <v>0</v>
      </c>
      <c r="B29" s="65"/>
      <c r="C29" s="99" t="s">
        <v>50</v>
      </c>
      <c r="D29" s="100"/>
      <c r="E29" s="118">
        <v>88</v>
      </c>
      <c r="F29" s="56">
        <v>42515</v>
      </c>
      <c r="G29" s="101" t="s">
        <v>51</v>
      </c>
      <c r="H29" s="101" t="s">
        <v>53</v>
      </c>
      <c r="I29" s="121" t="s">
        <v>82</v>
      </c>
      <c r="J29" s="102" t="s">
        <v>275</v>
      </c>
      <c r="K29" s="103">
        <v>249</v>
      </c>
      <c r="L29" s="104">
        <v>801615</v>
      </c>
      <c r="M29" s="102" t="s">
        <v>89</v>
      </c>
      <c r="N29" s="105">
        <v>10000000</v>
      </c>
      <c r="O29" s="29" t="s">
        <v>276</v>
      </c>
      <c r="P29" s="106" t="s">
        <v>121</v>
      </c>
      <c r="Q29" s="107" t="s">
        <v>56</v>
      </c>
      <c r="R29" s="58" t="s">
        <v>159</v>
      </c>
      <c r="S29" s="108"/>
      <c r="T29" s="56"/>
      <c r="U29" s="61"/>
      <c r="V29" s="21">
        <f t="shared" si="8"/>
        <v>0</v>
      </c>
      <c r="W29" s="101" t="s">
        <v>99</v>
      </c>
      <c r="X29" s="101" t="s">
        <v>253</v>
      </c>
      <c r="Y29" s="101" t="s">
        <v>48</v>
      </c>
      <c r="Z29" s="101" t="s">
        <v>48</v>
      </c>
      <c r="AA29" s="101" t="s">
        <v>277</v>
      </c>
      <c r="AB29" s="109"/>
      <c r="AC29" s="62"/>
      <c r="AD29" s="110"/>
      <c r="AE29" s="63"/>
      <c r="AF29" s="30"/>
      <c r="AG29" s="30">
        <v>10000000</v>
      </c>
      <c r="AH29" s="30"/>
      <c r="AI29" s="30">
        <f t="shared" si="13"/>
        <v>10000000</v>
      </c>
      <c r="AJ29" s="63"/>
      <c r="AK29" s="63"/>
      <c r="AL29" s="57" t="s">
        <v>274</v>
      </c>
      <c r="AM29" s="61"/>
      <c r="AN29" s="58" t="s">
        <v>184</v>
      </c>
    </row>
    <row r="30" spans="1:40" ht="63.75" x14ac:dyDescent="0.25">
      <c r="A30" s="10">
        <f t="shared" ref="A30" si="18">(S30)</f>
        <v>0</v>
      </c>
      <c r="B30" s="10"/>
      <c r="C30" s="95" t="s">
        <v>176</v>
      </c>
      <c r="D30" s="92" t="s">
        <v>401</v>
      </c>
      <c r="E30" s="117">
        <v>90</v>
      </c>
      <c r="F30" s="13">
        <v>42516</v>
      </c>
      <c r="G30" s="17" t="s">
        <v>51</v>
      </c>
      <c r="H30" s="17" t="s">
        <v>53</v>
      </c>
      <c r="I30" s="17" t="s">
        <v>36</v>
      </c>
      <c r="J30" s="2" t="s">
        <v>279</v>
      </c>
      <c r="K30" s="23">
        <v>262</v>
      </c>
      <c r="L30" s="18">
        <v>801116</v>
      </c>
      <c r="M30" s="2" t="s">
        <v>42</v>
      </c>
      <c r="N30" s="67">
        <v>10000000</v>
      </c>
      <c r="O30" s="31" t="s">
        <v>280</v>
      </c>
      <c r="P30" s="87" t="s">
        <v>49</v>
      </c>
      <c r="Q30" s="88" t="s">
        <v>56</v>
      </c>
      <c r="R30" s="1" t="s">
        <v>159</v>
      </c>
      <c r="S30" s="98"/>
      <c r="U30" s="25"/>
      <c r="V30" s="21">
        <f t="shared" si="8"/>
        <v>0</v>
      </c>
      <c r="W30" s="17" t="s">
        <v>99</v>
      </c>
      <c r="X30" s="17" t="s">
        <v>253</v>
      </c>
      <c r="Y30" s="17" t="s">
        <v>48</v>
      </c>
      <c r="Z30" s="17" t="s">
        <v>48</v>
      </c>
      <c r="AA30" s="17" t="s">
        <v>281</v>
      </c>
      <c r="AB30" s="55"/>
      <c r="AC30" s="22"/>
      <c r="AD30" s="10"/>
      <c r="AE30" s="33"/>
      <c r="AF30" s="21"/>
      <c r="AG30" s="21">
        <v>10000000</v>
      </c>
      <c r="AH30" s="21"/>
      <c r="AI30" s="21">
        <f>AG30+AH30</f>
        <v>10000000</v>
      </c>
      <c r="AJ30" s="33"/>
      <c r="AK30" s="33">
        <v>42735</v>
      </c>
      <c r="AL30" s="4">
        <f>AK30-AJ30</f>
        <v>42735</v>
      </c>
      <c r="AM30" s="25"/>
      <c r="AN30" s="1"/>
    </row>
    <row r="31" spans="1:40" ht="51" x14ac:dyDescent="0.25">
      <c r="A31" s="10">
        <f t="shared" ref="A31" si="19">(S31)</f>
        <v>0</v>
      </c>
      <c r="B31" s="10"/>
      <c r="C31" s="95" t="s">
        <v>278</v>
      </c>
      <c r="D31" s="92" t="s">
        <v>391</v>
      </c>
      <c r="E31" s="117">
        <v>91</v>
      </c>
      <c r="F31" s="13">
        <v>42516</v>
      </c>
      <c r="G31" s="17" t="s">
        <v>51</v>
      </c>
      <c r="H31" s="17" t="s">
        <v>54</v>
      </c>
      <c r="I31" s="17" t="s">
        <v>35</v>
      </c>
      <c r="J31" s="2" t="s">
        <v>282</v>
      </c>
      <c r="K31" s="23">
        <v>93</v>
      </c>
      <c r="L31" s="18">
        <v>821113</v>
      </c>
      <c r="M31" s="2" t="s">
        <v>139</v>
      </c>
      <c r="N31" s="67">
        <v>1060000</v>
      </c>
      <c r="O31" s="31" t="s">
        <v>283</v>
      </c>
      <c r="P31" s="87" t="s">
        <v>84</v>
      </c>
      <c r="Q31" s="88" t="s">
        <v>56</v>
      </c>
      <c r="R31" s="1" t="s">
        <v>159</v>
      </c>
      <c r="S31" s="98"/>
      <c r="U31" s="25"/>
      <c r="V31" s="21">
        <f t="shared" si="8"/>
        <v>0</v>
      </c>
      <c r="W31" s="17" t="s">
        <v>99</v>
      </c>
      <c r="X31" s="17" t="s">
        <v>253</v>
      </c>
      <c r="Y31" s="17" t="s">
        <v>48</v>
      </c>
      <c r="Z31" s="17" t="s">
        <v>48</v>
      </c>
      <c r="AA31" s="17" t="s">
        <v>284</v>
      </c>
      <c r="AB31" s="55"/>
      <c r="AC31" s="22"/>
      <c r="AD31" s="10"/>
      <c r="AE31" s="33"/>
      <c r="AF31" s="21"/>
      <c r="AG31" s="21">
        <v>1060000</v>
      </c>
      <c r="AH31" s="21"/>
      <c r="AI31" s="21">
        <f>AG31+AH31</f>
        <v>1060000</v>
      </c>
      <c r="AJ31" s="33"/>
      <c r="AK31" s="33"/>
      <c r="AL31" s="4" t="s">
        <v>285</v>
      </c>
      <c r="AM31" s="25"/>
      <c r="AN31" s="1" t="s">
        <v>61</v>
      </c>
    </row>
    <row r="32" spans="1:40" ht="63.75" x14ac:dyDescent="0.25">
      <c r="A32" s="10">
        <f t="shared" ref="A32:A33" si="20">(S32)</f>
        <v>0</v>
      </c>
      <c r="B32" s="10"/>
      <c r="C32" s="95" t="s">
        <v>170</v>
      </c>
      <c r="D32" s="92"/>
      <c r="E32" s="119">
        <v>92</v>
      </c>
      <c r="F32" s="13">
        <v>42516</v>
      </c>
      <c r="G32" s="17" t="s">
        <v>51</v>
      </c>
      <c r="H32" s="17" t="s">
        <v>54</v>
      </c>
      <c r="I32" s="17" t="s">
        <v>252</v>
      </c>
      <c r="J32" s="2" t="s">
        <v>385</v>
      </c>
      <c r="K32" s="23">
        <v>179</v>
      </c>
      <c r="L32" s="18">
        <v>241415</v>
      </c>
      <c r="M32" s="2" t="s">
        <v>307</v>
      </c>
      <c r="N32" s="67">
        <v>30000000</v>
      </c>
      <c r="O32" s="31" t="s">
        <v>304</v>
      </c>
      <c r="P32" s="87" t="s">
        <v>305</v>
      </c>
      <c r="Q32" s="88" t="s">
        <v>56</v>
      </c>
      <c r="R32" s="1" t="s">
        <v>159</v>
      </c>
      <c r="S32" s="98"/>
      <c r="U32" s="25"/>
      <c r="V32" s="21">
        <f t="shared" si="8"/>
        <v>0</v>
      </c>
      <c r="W32" s="17" t="s">
        <v>85</v>
      </c>
      <c r="X32" s="17" t="s">
        <v>85</v>
      </c>
      <c r="Y32" s="17" t="s">
        <v>48</v>
      </c>
      <c r="Z32" s="17" t="s">
        <v>48</v>
      </c>
      <c r="AA32" s="17" t="s">
        <v>303</v>
      </c>
      <c r="AB32" s="55"/>
      <c r="AC32" s="22"/>
      <c r="AD32" s="10"/>
      <c r="AE32" s="33"/>
      <c r="AF32" s="21"/>
      <c r="AG32" s="21">
        <v>30000000</v>
      </c>
      <c r="AH32" s="21"/>
      <c r="AI32" s="21">
        <f>AG32+AH32</f>
        <v>30000000</v>
      </c>
      <c r="AJ32" s="33"/>
      <c r="AK32" s="33"/>
      <c r="AL32" s="4" t="s">
        <v>306</v>
      </c>
      <c r="AM32" s="25"/>
      <c r="AN32" s="1" t="s">
        <v>123</v>
      </c>
    </row>
    <row r="33" spans="1:40" ht="38.25" x14ac:dyDescent="0.25">
      <c r="A33" s="10">
        <f t="shared" si="20"/>
        <v>0</v>
      </c>
      <c r="B33" s="10"/>
      <c r="C33" s="95" t="s">
        <v>74</v>
      </c>
      <c r="D33" s="92" t="s">
        <v>387</v>
      </c>
      <c r="E33" s="119">
        <v>30</v>
      </c>
      <c r="F33" s="13">
        <v>42506</v>
      </c>
      <c r="G33" s="16" t="s">
        <v>227</v>
      </c>
      <c r="H33" s="16" t="s">
        <v>227</v>
      </c>
      <c r="I33" s="17" t="s">
        <v>229</v>
      </c>
      <c r="J33" s="17" t="s">
        <v>308</v>
      </c>
      <c r="K33" s="10">
        <v>186</v>
      </c>
      <c r="L33" s="18">
        <v>721015</v>
      </c>
      <c r="M33" s="17" t="s">
        <v>195</v>
      </c>
      <c r="N33" s="53">
        <v>6997940</v>
      </c>
      <c r="O33" s="3" t="s">
        <v>250</v>
      </c>
      <c r="P33" s="54" t="s">
        <v>80</v>
      </c>
      <c r="Q33" s="88" t="s">
        <v>56</v>
      </c>
      <c r="R33" s="1" t="s">
        <v>221</v>
      </c>
      <c r="S33" s="98"/>
      <c r="U33" s="13"/>
      <c r="V33" s="21">
        <f t="shared" ref="V33" si="21">T33-U33</f>
        <v>0</v>
      </c>
      <c r="W33" s="17" t="s">
        <v>99</v>
      </c>
      <c r="X33" s="5" t="s">
        <v>309</v>
      </c>
      <c r="Y33" s="17" t="s">
        <v>133</v>
      </c>
      <c r="Z33" s="17" t="s">
        <v>134</v>
      </c>
      <c r="AA33" s="17"/>
      <c r="AB33" s="11"/>
      <c r="AC33" s="22"/>
      <c r="AD33" s="23"/>
      <c r="AE33" s="13"/>
      <c r="AF33" s="21">
        <v>0</v>
      </c>
      <c r="AG33" s="4"/>
      <c r="AH33" s="21"/>
      <c r="AI33" s="21">
        <f t="shared" ref="AI33" si="22">+AG33+AH33</f>
        <v>0</v>
      </c>
      <c r="AJ33" s="13"/>
      <c r="AK33" s="13"/>
      <c r="AL33" s="4" t="s">
        <v>302</v>
      </c>
      <c r="AM33" s="4"/>
      <c r="AN33" s="1" t="s">
        <v>135</v>
      </c>
    </row>
    <row r="34" spans="1:40" ht="51" x14ac:dyDescent="0.25">
      <c r="A34" s="10">
        <f t="shared" ref="A34" si="23">(S34)</f>
        <v>0</v>
      </c>
      <c r="B34" s="10"/>
      <c r="C34" s="95" t="s">
        <v>209</v>
      </c>
      <c r="D34" s="92" t="s">
        <v>400</v>
      </c>
      <c r="E34" s="119">
        <v>31</v>
      </c>
      <c r="F34" s="13">
        <v>42514</v>
      </c>
      <c r="G34" s="16" t="s">
        <v>227</v>
      </c>
      <c r="H34" s="16" t="s">
        <v>227</v>
      </c>
      <c r="I34" s="17" t="s">
        <v>229</v>
      </c>
      <c r="J34" s="17" t="s">
        <v>310</v>
      </c>
      <c r="K34" s="10">
        <v>144</v>
      </c>
      <c r="L34" s="18" t="s">
        <v>311</v>
      </c>
      <c r="M34" s="17" t="s">
        <v>312</v>
      </c>
      <c r="N34" s="53">
        <v>5800000</v>
      </c>
      <c r="O34" s="3" t="s">
        <v>313</v>
      </c>
      <c r="P34" s="54" t="s">
        <v>80</v>
      </c>
      <c r="Q34" s="88" t="s">
        <v>56</v>
      </c>
      <c r="R34" s="1" t="s">
        <v>251</v>
      </c>
      <c r="S34" s="98"/>
      <c r="U34" s="13"/>
      <c r="V34" s="21">
        <f t="shared" ref="V34" si="24">T34-U34</f>
        <v>0</v>
      </c>
      <c r="W34" s="17" t="s">
        <v>99</v>
      </c>
      <c r="X34" s="5" t="s">
        <v>309</v>
      </c>
      <c r="Y34" s="17" t="s">
        <v>48</v>
      </c>
      <c r="Z34" s="17" t="s">
        <v>48</v>
      </c>
      <c r="AA34" s="17"/>
      <c r="AB34" s="11"/>
      <c r="AC34" s="22"/>
      <c r="AD34" s="23"/>
      <c r="AE34" s="13"/>
      <c r="AF34" s="21">
        <v>0</v>
      </c>
      <c r="AG34" s="4">
        <v>5800000</v>
      </c>
      <c r="AH34" s="21"/>
      <c r="AI34" s="21">
        <f t="shared" ref="AI34" si="25">+AG34+AH34</f>
        <v>5800000</v>
      </c>
      <c r="AJ34" s="13"/>
      <c r="AK34" s="33">
        <v>42735</v>
      </c>
      <c r="AL34" s="4" t="s">
        <v>302</v>
      </c>
      <c r="AM34" s="4"/>
      <c r="AN34" s="1" t="s">
        <v>14</v>
      </c>
    </row>
    <row r="35" spans="1:40" ht="76.5" x14ac:dyDescent="0.25">
      <c r="A35" s="10">
        <f t="shared" ref="A35" si="26">(S35)</f>
        <v>0</v>
      </c>
      <c r="B35" s="10"/>
      <c r="C35" s="95" t="s">
        <v>209</v>
      </c>
      <c r="D35" s="92" t="s">
        <v>399</v>
      </c>
      <c r="E35" s="119">
        <v>32</v>
      </c>
      <c r="F35" s="13">
        <v>42514</v>
      </c>
      <c r="G35" s="16" t="s">
        <v>227</v>
      </c>
      <c r="H35" s="16" t="s">
        <v>227</v>
      </c>
      <c r="I35" s="17" t="s">
        <v>229</v>
      </c>
      <c r="J35" s="17" t="s">
        <v>314</v>
      </c>
      <c r="K35" s="10">
        <v>176</v>
      </c>
      <c r="L35" s="18">
        <v>781815</v>
      </c>
      <c r="M35" s="17" t="s">
        <v>217</v>
      </c>
      <c r="N35" s="53">
        <v>7000000</v>
      </c>
      <c r="O35" s="3" t="s">
        <v>316</v>
      </c>
      <c r="P35" s="54" t="s">
        <v>71</v>
      </c>
      <c r="Q35" s="88" t="s">
        <v>56</v>
      </c>
      <c r="R35" s="1" t="s">
        <v>251</v>
      </c>
      <c r="S35" s="98"/>
      <c r="U35" s="13"/>
      <c r="V35" s="21">
        <f t="shared" ref="V35" si="27">T35-U35</f>
        <v>0</v>
      </c>
      <c r="W35" s="17" t="s">
        <v>99</v>
      </c>
      <c r="X35" s="5" t="s">
        <v>315</v>
      </c>
      <c r="Y35" s="17" t="s">
        <v>64</v>
      </c>
      <c r="Z35" s="17" t="s">
        <v>65</v>
      </c>
      <c r="AA35" s="17"/>
      <c r="AB35" s="11"/>
      <c r="AC35" s="22"/>
      <c r="AD35" s="23"/>
      <c r="AE35" s="13"/>
      <c r="AF35" s="21">
        <v>0</v>
      </c>
      <c r="AG35" s="4">
        <v>7000000</v>
      </c>
      <c r="AH35" s="21"/>
      <c r="AI35" s="21">
        <f t="shared" ref="AI35" si="28">+AG35+AH35</f>
        <v>7000000</v>
      </c>
      <c r="AJ35" s="13"/>
      <c r="AK35" s="33">
        <v>42735</v>
      </c>
      <c r="AL35" s="4" t="s">
        <v>302</v>
      </c>
      <c r="AM35" s="4"/>
      <c r="AN35" s="1" t="s">
        <v>23</v>
      </c>
    </row>
    <row r="36" spans="1:40" ht="64.5" customHeight="1" x14ac:dyDescent="0.25">
      <c r="A36" s="10">
        <f t="shared" ref="A36" si="29">(S36)</f>
        <v>0</v>
      </c>
      <c r="B36" s="10"/>
      <c r="C36" s="95" t="s">
        <v>209</v>
      </c>
      <c r="D36" s="92" t="s">
        <v>398</v>
      </c>
      <c r="E36" s="119">
        <v>33</v>
      </c>
      <c r="F36" s="13">
        <v>42515</v>
      </c>
      <c r="G36" s="16" t="s">
        <v>227</v>
      </c>
      <c r="H36" s="16" t="s">
        <v>227</v>
      </c>
      <c r="I36" s="17" t="s">
        <v>229</v>
      </c>
      <c r="J36" s="17" t="s">
        <v>317</v>
      </c>
      <c r="K36" s="10">
        <v>87</v>
      </c>
      <c r="L36" s="18">
        <v>151015</v>
      </c>
      <c r="M36" s="17" t="s">
        <v>318</v>
      </c>
      <c r="N36" s="53">
        <v>500000</v>
      </c>
      <c r="O36" s="3" t="s">
        <v>319</v>
      </c>
      <c r="P36" s="54" t="s">
        <v>83</v>
      </c>
      <c r="Q36" s="88" t="s">
        <v>56</v>
      </c>
      <c r="R36" s="1" t="s">
        <v>251</v>
      </c>
      <c r="S36" s="98"/>
      <c r="U36" s="13"/>
      <c r="V36" s="21">
        <f t="shared" ref="V36" si="30">T36-U36</f>
        <v>0</v>
      </c>
      <c r="W36" s="17" t="s">
        <v>93</v>
      </c>
      <c r="X36" s="5" t="s">
        <v>94</v>
      </c>
      <c r="Y36" s="17" t="s">
        <v>320</v>
      </c>
      <c r="Z36" s="17" t="s">
        <v>321</v>
      </c>
      <c r="AA36" s="17"/>
      <c r="AB36" s="11"/>
      <c r="AC36" s="22"/>
      <c r="AD36" s="23"/>
      <c r="AE36" s="13"/>
      <c r="AF36" s="21">
        <v>0</v>
      </c>
      <c r="AG36" s="4">
        <v>500000</v>
      </c>
      <c r="AH36" s="21"/>
      <c r="AI36" s="21">
        <f t="shared" ref="AI36" si="31">+AG36+AH36</f>
        <v>500000</v>
      </c>
      <c r="AJ36" s="13"/>
      <c r="AK36" s="33">
        <v>42735</v>
      </c>
      <c r="AL36" s="4" t="s">
        <v>302</v>
      </c>
      <c r="AM36" s="4"/>
      <c r="AN36" s="1"/>
    </row>
    <row r="37" spans="1:40" ht="64.5" customHeight="1" x14ac:dyDescent="0.25">
      <c r="A37" s="10">
        <f t="shared" ref="A37" si="32">(S37)</f>
        <v>0</v>
      </c>
      <c r="B37" s="10"/>
      <c r="C37" s="95" t="s">
        <v>209</v>
      </c>
      <c r="D37" s="92" t="s">
        <v>397</v>
      </c>
      <c r="E37" s="119">
        <v>34</v>
      </c>
      <c r="F37" s="13">
        <v>42515</v>
      </c>
      <c r="G37" s="16" t="s">
        <v>227</v>
      </c>
      <c r="H37" s="16" t="s">
        <v>227</v>
      </c>
      <c r="I37" s="17" t="s">
        <v>229</v>
      </c>
      <c r="J37" s="17" t="s">
        <v>322</v>
      </c>
      <c r="K37" s="10">
        <v>83</v>
      </c>
      <c r="L37" s="18">
        <v>151015</v>
      </c>
      <c r="M37" s="17" t="s">
        <v>318</v>
      </c>
      <c r="N37" s="53">
        <v>1179150</v>
      </c>
      <c r="O37" s="3" t="s">
        <v>324</v>
      </c>
      <c r="P37" s="54" t="s">
        <v>83</v>
      </c>
      <c r="Q37" s="88" t="s">
        <v>56</v>
      </c>
      <c r="R37" s="1" t="s">
        <v>251</v>
      </c>
      <c r="S37" s="98"/>
      <c r="U37" s="13"/>
      <c r="V37" s="21">
        <f t="shared" ref="V37" si="33">T37-U37</f>
        <v>0</v>
      </c>
      <c r="W37" s="17" t="s">
        <v>93</v>
      </c>
      <c r="X37" s="5" t="s">
        <v>94</v>
      </c>
      <c r="Y37" s="17" t="s">
        <v>79</v>
      </c>
      <c r="Z37" s="17" t="s">
        <v>323</v>
      </c>
      <c r="AA37" s="17"/>
      <c r="AB37" s="11"/>
      <c r="AC37" s="22"/>
      <c r="AD37" s="23"/>
      <c r="AE37" s="13"/>
      <c r="AF37" s="21">
        <v>0</v>
      </c>
      <c r="AG37" s="53">
        <v>1179150</v>
      </c>
      <c r="AH37" s="21"/>
      <c r="AI37" s="21">
        <f t="shared" ref="AI37" si="34">+AG37+AH37</f>
        <v>1179150</v>
      </c>
      <c r="AJ37" s="13"/>
      <c r="AK37" s="33">
        <v>42735</v>
      </c>
      <c r="AL37" s="4" t="s">
        <v>302</v>
      </c>
      <c r="AM37" s="4"/>
      <c r="AN37" s="1"/>
    </row>
    <row r="38" spans="1:40" ht="38.25" x14ac:dyDescent="0.25">
      <c r="A38" s="10">
        <f>(S38)</f>
        <v>0</v>
      </c>
      <c r="B38" s="10"/>
      <c r="C38" s="95" t="s">
        <v>170</v>
      </c>
      <c r="D38" s="92"/>
      <c r="E38" s="111">
        <v>35</v>
      </c>
      <c r="F38" s="13">
        <v>42516</v>
      </c>
      <c r="G38" s="16" t="s">
        <v>227</v>
      </c>
      <c r="H38" s="16" t="s">
        <v>227</v>
      </c>
      <c r="I38" s="17" t="s">
        <v>229</v>
      </c>
      <c r="J38" s="17" t="s">
        <v>325</v>
      </c>
      <c r="K38" s="10">
        <v>119</v>
      </c>
      <c r="L38" s="18">
        <v>781815</v>
      </c>
      <c r="M38" s="17" t="s">
        <v>217</v>
      </c>
      <c r="N38" s="53">
        <v>20000000</v>
      </c>
      <c r="O38" s="3" t="s">
        <v>326</v>
      </c>
      <c r="P38" s="54" t="s">
        <v>71</v>
      </c>
      <c r="Q38" s="88" t="s">
        <v>56</v>
      </c>
      <c r="R38" s="1" t="s">
        <v>251</v>
      </c>
      <c r="S38" s="98"/>
      <c r="U38" s="13"/>
      <c r="V38" s="21">
        <f t="shared" ref="V38" si="35">T38-U38</f>
        <v>0</v>
      </c>
      <c r="W38" s="17" t="s">
        <v>99</v>
      </c>
      <c r="X38" s="5" t="s">
        <v>87</v>
      </c>
      <c r="Y38" s="17" t="s">
        <v>96</v>
      </c>
      <c r="Z38" s="17" t="s">
        <v>96</v>
      </c>
      <c r="AA38" s="17"/>
      <c r="AB38" s="11"/>
      <c r="AC38" s="22"/>
      <c r="AD38" s="23"/>
      <c r="AE38" s="13"/>
      <c r="AF38" s="21">
        <v>0</v>
      </c>
      <c r="AG38" s="53">
        <v>20000000</v>
      </c>
      <c r="AH38" s="21"/>
      <c r="AI38" s="21">
        <f t="shared" ref="AI38" si="36">+AG38+AH38</f>
        <v>20000000</v>
      </c>
      <c r="AJ38" s="13"/>
      <c r="AK38" s="33">
        <v>42735</v>
      </c>
      <c r="AL38" s="4"/>
      <c r="AM38" s="4"/>
      <c r="AN38" s="1"/>
    </row>
    <row r="39" spans="1:40" ht="89.25" x14ac:dyDescent="0.25">
      <c r="A39" s="10">
        <f t="shared" ref="A39" si="37">(S39)</f>
        <v>0</v>
      </c>
      <c r="B39" s="10"/>
      <c r="C39" s="95" t="s">
        <v>50</v>
      </c>
      <c r="D39" s="92" t="s">
        <v>403</v>
      </c>
      <c r="E39" s="111">
        <v>36</v>
      </c>
      <c r="F39" s="13">
        <v>42516</v>
      </c>
      <c r="G39" s="16" t="s">
        <v>227</v>
      </c>
      <c r="H39" s="16" t="s">
        <v>227</v>
      </c>
      <c r="I39" s="17" t="s">
        <v>229</v>
      </c>
      <c r="J39" s="17" t="s">
        <v>327</v>
      </c>
      <c r="K39" s="10">
        <v>125</v>
      </c>
      <c r="L39" s="18">
        <v>781815</v>
      </c>
      <c r="M39" s="17" t="s">
        <v>217</v>
      </c>
      <c r="N39" s="53">
        <v>6000000</v>
      </c>
      <c r="O39" s="3" t="s">
        <v>328</v>
      </c>
      <c r="P39" s="54" t="s">
        <v>71</v>
      </c>
      <c r="Q39" s="88" t="s">
        <v>56</v>
      </c>
      <c r="R39" s="1" t="s">
        <v>251</v>
      </c>
      <c r="S39" s="98"/>
      <c r="U39" s="13"/>
      <c r="V39" s="21">
        <f t="shared" ref="V39" si="38">T39-U39</f>
        <v>0</v>
      </c>
      <c r="W39" s="17" t="s">
        <v>99</v>
      </c>
      <c r="X39" s="5" t="s">
        <v>87</v>
      </c>
      <c r="Y39" s="17" t="s">
        <v>88</v>
      </c>
      <c r="Z39" s="17" t="s">
        <v>88</v>
      </c>
      <c r="AA39" s="17"/>
      <c r="AB39" s="11"/>
      <c r="AC39" s="22"/>
      <c r="AD39" s="23"/>
      <c r="AE39" s="13"/>
      <c r="AF39" s="21">
        <v>0</v>
      </c>
      <c r="AG39" s="53">
        <v>6000000</v>
      </c>
      <c r="AH39" s="21"/>
      <c r="AI39" s="21">
        <f t="shared" ref="AI39" si="39">+AG39+AH39</f>
        <v>6000000</v>
      </c>
      <c r="AJ39" s="13"/>
      <c r="AK39" s="33">
        <v>42735</v>
      </c>
      <c r="AL39" s="4"/>
      <c r="AM39" s="4"/>
      <c r="AN39" s="1" t="s">
        <v>329</v>
      </c>
    </row>
    <row r="40" spans="1:40" ht="51" x14ac:dyDescent="0.25">
      <c r="A40" s="10">
        <f t="shared" ref="A40" si="40">(S40)</f>
        <v>0</v>
      </c>
      <c r="B40" s="10"/>
      <c r="C40" s="95" t="s">
        <v>278</v>
      </c>
      <c r="D40" s="92" t="s">
        <v>389</v>
      </c>
      <c r="E40" s="119">
        <v>37</v>
      </c>
      <c r="F40" s="13">
        <v>42516</v>
      </c>
      <c r="G40" s="16" t="s">
        <v>227</v>
      </c>
      <c r="H40" s="16" t="s">
        <v>227</v>
      </c>
      <c r="I40" s="17" t="s">
        <v>229</v>
      </c>
      <c r="J40" s="17" t="s">
        <v>330</v>
      </c>
      <c r="K40" s="10">
        <v>78</v>
      </c>
      <c r="L40" s="18">
        <v>151015</v>
      </c>
      <c r="M40" s="17" t="s">
        <v>318</v>
      </c>
      <c r="N40" s="53">
        <v>11817000</v>
      </c>
      <c r="O40" s="3" t="s">
        <v>331</v>
      </c>
      <c r="P40" s="54" t="s">
        <v>83</v>
      </c>
      <c r="Q40" s="88" t="s">
        <v>56</v>
      </c>
      <c r="R40" s="1" t="s">
        <v>251</v>
      </c>
      <c r="S40" s="98"/>
      <c r="U40" s="13"/>
      <c r="V40" s="21">
        <f t="shared" ref="V40" si="41">T40-U40</f>
        <v>0</v>
      </c>
      <c r="W40" s="17" t="s">
        <v>93</v>
      </c>
      <c r="X40" s="5" t="s">
        <v>94</v>
      </c>
      <c r="Y40" s="17" t="s">
        <v>79</v>
      </c>
      <c r="Z40" s="17" t="s">
        <v>332</v>
      </c>
      <c r="AA40" s="17"/>
      <c r="AB40" s="11"/>
      <c r="AC40" s="22"/>
      <c r="AD40" s="23"/>
      <c r="AE40" s="13"/>
      <c r="AF40" s="21">
        <v>0</v>
      </c>
      <c r="AG40" s="53">
        <v>11817000</v>
      </c>
      <c r="AH40" s="21"/>
      <c r="AI40" s="21">
        <f t="shared" ref="AI40" si="42">+AG40+AH40</f>
        <v>11817000</v>
      </c>
      <c r="AJ40" s="13"/>
      <c r="AK40" s="33">
        <v>42735</v>
      </c>
      <c r="AL40" s="4"/>
      <c r="AM40" s="4"/>
      <c r="AN40" s="1" t="s">
        <v>333</v>
      </c>
    </row>
    <row r="41" spans="1:40" ht="51" x14ac:dyDescent="0.25">
      <c r="A41" s="10">
        <f t="shared" ref="A41" si="43">(S41)</f>
        <v>0</v>
      </c>
      <c r="B41" s="10"/>
      <c r="C41" s="95" t="s">
        <v>278</v>
      </c>
      <c r="D41" s="92" t="s">
        <v>388</v>
      </c>
      <c r="E41" s="119">
        <v>38</v>
      </c>
      <c r="F41" s="13">
        <v>42517</v>
      </c>
      <c r="G41" s="16" t="s">
        <v>227</v>
      </c>
      <c r="H41" s="16" t="s">
        <v>227</v>
      </c>
      <c r="I41" s="17" t="s">
        <v>229</v>
      </c>
      <c r="J41" s="17" t="s">
        <v>334</v>
      </c>
      <c r="K41" s="10">
        <v>82</v>
      </c>
      <c r="L41" s="18">
        <v>151015</v>
      </c>
      <c r="M41" s="17" t="s">
        <v>318</v>
      </c>
      <c r="N41" s="53">
        <v>3966900</v>
      </c>
      <c r="O41" s="3" t="s">
        <v>335</v>
      </c>
      <c r="P41" s="54" t="s">
        <v>83</v>
      </c>
      <c r="Q41" s="88" t="s">
        <v>56</v>
      </c>
      <c r="R41" s="1" t="s">
        <v>251</v>
      </c>
      <c r="S41" s="98"/>
      <c r="U41" s="13"/>
      <c r="V41" s="21">
        <f t="shared" ref="V41" si="44">T41-U41</f>
        <v>0</v>
      </c>
      <c r="W41" s="17" t="s">
        <v>93</v>
      </c>
      <c r="X41" s="5" t="s">
        <v>94</v>
      </c>
      <c r="Y41" s="17" t="s">
        <v>336</v>
      </c>
      <c r="Z41" s="17" t="s">
        <v>336</v>
      </c>
      <c r="AA41" s="17"/>
      <c r="AB41" s="11"/>
      <c r="AC41" s="22"/>
      <c r="AD41" s="23"/>
      <c r="AE41" s="13"/>
      <c r="AF41" s="21">
        <v>0</v>
      </c>
      <c r="AG41" s="53">
        <v>3966900</v>
      </c>
      <c r="AH41" s="21"/>
      <c r="AI41" s="21">
        <f t="shared" ref="AI41" si="45">+AG41+AH41</f>
        <v>3966900</v>
      </c>
      <c r="AJ41" s="13"/>
      <c r="AK41" s="33">
        <v>42735</v>
      </c>
      <c r="AL41" s="4"/>
      <c r="AM41" s="4"/>
      <c r="AN41" s="1" t="s">
        <v>8</v>
      </c>
    </row>
    <row r="42" spans="1:40" ht="63.75" x14ac:dyDescent="0.25">
      <c r="A42" s="10">
        <f t="shared" ref="A42" si="46">(S42)</f>
        <v>0</v>
      </c>
      <c r="B42" s="10"/>
      <c r="C42" s="95" t="s">
        <v>278</v>
      </c>
      <c r="D42" s="92" t="s">
        <v>390</v>
      </c>
      <c r="E42" s="119">
        <v>39</v>
      </c>
      <c r="F42" s="13">
        <v>42517</v>
      </c>
      <c r="G42" s="16" t="s">
        <v>227</v>
      </c>
      <c r="H42" s="16" t="s">
        <v>227</v>
      </c>
      <c r="I42" s="17" t="s">
        <v>229</v>
      </c>
      <c r="J42" s="17" t="s">
        <v>337</v>
      </c>
      <c r="K42" s="10">
        <v>86</v>
      </c>
      <c r="L42" s="18">
        <v>151015</v>
      </c>
      <c r="M42" s="17" t="s">
        <v>318</v>
      </c>
      <c r="N42" s="53">
        <v>2730000</v>
      </c>
      <c r="O42" s="3" t="s">
        <v>338</v>
      </c>
      <c r="P42" s="54" t="s">
        <v>83</v>
      </c>
      <c r="Q42" s="88" t="s">
        <v>56</v>
      </c>
      <c r="R42" s="1" t="s">
        <v>251</v>
      </c>
      <c r="S42" s="98"/>
      <c r="U42" s="13"/>
      <c r="V42" s="21">
        <f t="shared" ref="V42" si="47">T42-U42</f>
        <v>0</v>
      </c>
      <c r="W42" s="17" t="s">
        <v>93</v>
      </c>
      <c r="X42" s="5" t="s">
        <v>94</v>
      </c>
      <c r="Y42" s="17" t="s">
        <v>88</v>
      </c>
      <c r="Z42" s="17" t="s">
        <v>88</v>
      </c>
      <c r="AA42" s="17"/>
      <c r="AB42" s="11"/>
      <c r="AC42" s="22"/>
      <c r="AD42" s="23"/>
      <c r="AE42" s="13"/>
      <c r="AF42" s="21">
        <v>0</v>
      </c>
      <c r="AG42" s="53">
        <v>2730000</v>
      </c>
      <c r="AH42" s="21"/>
      <c r="AI42" s="21">
        <f t="shared" ref="AI42" si="48">+AG42+AH42</f>
        <v>2730000</v>
      </c>
      <c r="AJ42" s="13"/>
      <c r="AK42" s="33">
        <v>42735</v>
      </c>
      <c r="AL42" s="4"/>
      <c r="AM42" s="4"/>
      <c r="AN42" s="1" t="s">
        <v>329</v>
      </c>
    </row>
    <row r="43" spans="1:40" ht="51" x14ac:dyDescent="0.25">
      <c r="A43" s="10">
        <f t="shared" ref="A43" si="49">(S43)</f>
        <v>0</v>
      </c>
      <c r="B43" s="10"/>
      <c r="C43" s="95" t="s">
        <v>170</v>
      </c>
      <c r="D43" s="92"/>
      <c r="E43" s="119">
        <v>40</v>
      </c>
      <c r="F43" s="13">
        <v>42517</v>
      </c>
      <c r="G43" s="16" t="s">
        <v>227</v>
      </c>
      <c r="H43" s="16" t="s">
        <v>227</v>
      </c>
      <c r="I43" s="17" t="s">
        <v>229</v>
      </c>
      <c r="J43" s="17" t="s">
        <v>339</v>
      </c>
      <c r="K43" s="10">
        <v>85</v>
      </c>
      <c r="L43" s="18">
        <v>151015</v>
      </c>
      <c r="M43" s="17" t="s">
        <v>318</v>
      </c>
      <c r="N43" s="53">
        <v>7000000</v>
      </c>
      <c r="O43" s="3" t="s">
        <v>340</v>
      </c>
      <c r="P43" s="54" t="s">
        <v>83</v>
      </c>
      <c r="Q43" s="88" t="s">
        <v>56</v>
      </c>
      <c r="R43" s="1" t="s">
        <v>251</v>
      </c>
      <c r="S43" s="98"/>
      <c r="U43" s="13"/>
      <c r="V43" s="21">
        <f t="shared" ref="V43" si="50">T43-U43</f>
        <v>0</v>
      </c>
      <c r="W43" s="17" t="s">
        <v>93</v>
      </c>
      <c r="X43" s="5" t="s">
        <v>94</v>
      </c>
      <c r="Y43" s="17" t="s">
        <v>64</v>
      </c>
      <c r="Z43" s="17" t="s">
        <v>65</v>
      </c>
      <c r="AA43" s="17"/>
      <c r="AB43" s="11"/>
      <c r="AC43" s="22"/>
      <c r="AD43" s="23"/>
      <c r="AE43" s="13"/>
      <c r="AF43" s="21">
        <v>0</v>
      </c>
      <c r="AG43" s="53">
        <v>7000000</v>
      </c>
      <c r="AH43" s="21"/>
      <c r="AI43" s="21">
        <f t="shared" ref="AI43" si="51">+AG43+AH43</f>
        <v>7000000</v>
      </c>
      <c r="AJ43" s="13"/>
      <c r="AK43" s="33">
        <v>42735</v>
      </c>
      <c r="AL43" s="4"/>
      <c r="AM43" s="4"/>
      <c r="AN43" s="1" t="s">
        <v>23</v>
      </c>
    </row>
    <row r="44" spans="1:40" ht="38.25" x14ac:dyDescent="0.25">
      <c r="A44" s="10">
        <v>0</v>
      </c>
      <c r="B44" s="10"/>
      <c r="C44" s="15" t="s">
        <v>176</v>
      </c>
      <c r="D44" s="92" t="s">
        <v>396</v>
      </c>
      <c r="E44" s="119">
        <v>15</v>
      </c>
      <c r="F44" s="13">
        <v>42513</v>
      </c>
      <c r="G44" s="16" t="s">
        <v>69</v>
      </c>
      <c r="H44" s="16" t="s">
        <v>70</v>
      </c>
      <c r="I44" s="121" t="s">
        <v>228</v>
      </c>
      <c r="J44" s="17" t="s">
        <v>341</v>
      </c>
      <c r="K44" s="23">
        <v>34</v>
      </c>
      <c r="L44" s="18">
        <v>432322</v>
      </c>
      <c r="M44" s="2" t="s">
        <v>342</v>
      </c>
      <c r="N44" s="53">
        <v>239622000</v>
      </c>
      <c r="O44" s="3" t="s">
        <v>343</v>
      </c>
      <c r="P44" s="87" t="s">
        <v>55</v>
      </c>
      <c r="Q44" s="90" t="s">
        <v>56</v>
      </c>
      <c r="R44" s="8" t="s">
        <v>230</v>
      </c>
      <c r="S44" s="98"/>
      <c r="U44" s="13"/>
      <c r="V44" s="21">
        <v>0</v>
      </c>
      <c r="W44" s="17" t="s">
        <v>85</v>
      </c>
      <c r="X44" s="17" t="s">
        <v>344</v>
      </c>
      <c r="Y44" s="17" t="s">
        <v>48</v>
      </c>
      <c r="Z44" s="17" t="s">
        <v>48</v>
      </c>
      <c r="AA44" s="17"/>
      <c r="AB44" s="27"/>
      <c r="AC44" s="22"/>
      <c r="AD44" s="23"/>
      <c r="AE44" s="13"/>
      <c r="AF44" s="21">
        <v>0</v>
      </c>
      <c r="AG44" s="53"/>
      <c r="AH44" s="21"/>
      <c r="AI44" s="21">
        <f t="shared" ref="AI44" si="52">+AG44+AH44</f>
        <v>0</v>
      </c>
      <c r="AJ44" s="13"/>
      <c r="AK44" s="13">
        <v>42735</v>
      </c>
      <c r="AL44" s="4">
        <v>42735</v>
      </c>
      <c r="AM44" s="4"/>
      <c r="AN44" s="17"/>
    </row>
    <row r="45" spans="1:40" ht="38.25" x14ac:dyDescent="0.25">
      <c r="A45" s="10">
        <v>0</v>
      </c>
      <c r="B45" s="10"/>
      <c r="C45" s="95" t="s">
        <v>278</v>
      </c>
      <c r="D45" s="92"/>
      <c r="E45" s="119">
        <v>93</v>
      </c>
      <c r="F45" s="13">
        <v>42521</v>
      </c>
      <c r="G45" s="17" t="s">
        <v>51</v>
      </c>
      <c r="H45" s="17" t="s">
        <v>53</v>
      </c>
      <c r="I45" s="17" t="s">
        <v>82</v>
      </c>
      <c r="J45" s="2" t="s">
        <v>345</v>
      </c>
      <c r="K45" s="23">
        <v>263</v>
      </c>
      <c r="L45" s="18">
        <v>861117</v>
      </c>
      <c r="M45" s="2" t="s">
        <v>351</v>
      </c>
      <c r="N45" s="67">
        <v>344000000</v>
      </c>
      <c r="O45" s="31" t="s">
        <v>352</v>
      </c>
      <c r="P45" s="87" t="s">
        <v>121</v>
      </c>
      <c r="Q45" s="88" t="s">
        <v>56</v>
      </c>
      <c r="R45" s="1" t="s">
        <v>159</v>
      </c>
      <c r="S45" s="98"/>
      <c r="U45" s="25"/>
      <c r="V45" s="21">
        <v>0</v>
      </c>
      <c r="W45" s="17" t="s">
        <v>99</v>
      </c>
      <c r="X45" s="17" t="s">
        <v>353</v>
      </c>
      <c r="Y45" s="17" t="s">
        <v>354</v>
      </c>
      <c r="Z45" s="17" t="s">
        <v>354</v>
      </c>
      <c r="AA45" s="17" t="s">
        <v>355</v>
      </c>
      <c r="AB45" s="55"/>
      <c r="AC45" s="22"/>
      <c r="AD45" s="10"/>
      <c r="AE45" s="33"/>
      <c r="AF45" s="21"/>
      <c r="AG45" s="21">
        <v>344000000</v>
      </c>
      <c r="AH45" s="21"/>
      <c r="AI45" s="21">
        <f t="shared" ref="AI45:AI46" si="53">AG45+AH45</f>
        <v>344000000</v>
      </c>
      <c r="AJ45" s="33"/>
      <c r="AK45" s="33">
        <v>42735</v>
      </c>
      <c r="AL45" s="4"/>
      <c r="AM45" s="25"/>
      <c r="AN45" s="1" t="s">
        <v>184</v>
      </c>
    </row>
    <row r="46" spans="1:40" ht="102" x14ac:dyDescent="0.25">
      <c r="A46" s="10">
        <v>0</v>
      </c>
      <c r="B46" s="10"/>
      <c r="C46" s="95" t="s">
        <v>50</v>
      </c>
      <c r="D46" s="92" t="s">
        <v>402</v>
      </c>
      <c r="E46" s="119">
        <v>94</v>
      </c>
      <c r="F46" s="13">
        <v>42521</v>
      </c>
      <c r="G46" s="17" t="s">
        <v>51</v>
      </c>
      <c r="H46" s="17" t="s">
        <v>53</v>
      </c>
      <c r="I46" s="17" t="s">
        <v>404</v>
      </c>
      <c r="J46" s="2" t="s">
        <v>346</v>
      </c>
      <c r="K46" s="23">
        <v>257</v>
      </c>
      <c r="L46" s="18">
        <v>821118</v>
      </c>
      <c r="M46" s="2" t="s">
        <v>347</v>
      </c>
      <c r="N46" s="67">
        <v>5000000</v>
      </c>
      <c r="O46" s="31" t="s">
        <v>348</v>
      </c>
      <c r="P46" s="87" t="s">
        <v>49</v>
      </c>
      <c r="Q46" s="88" t="s">
        <v>56</v>
      </c>
      <c r="R46" s="1" t="s">
        <v>159</v>
      </c>
      <c r="S46" s="98"/>
      <c r="U46" s="25"/>
      <c r="V46" s="21">
        <v>0</v>
      </c>
      <c r="W46" s="17" t="s">
        <v>137</v>
      </c>
      <c r="X46" s="17" t="s">
        <v>349</v>
      </c>
      <c r="Y46" s="17" t="s">
        <v>48</v>
      </c>
      <c r="Z46" s="17" t="s">
        <v>48</v>
      </c>
      <c r="AA46" s="17" t="s">
        <v>350</v>
      </c>
      <c r="AB46" s="55">
        <v>900584183</v>
      </c>
      <c r="AC46" s="22" t="s">
        <v>63</v>
      </c>
      <c r="AD46" s="10"/>
      <c r="AE46" s="33"/>
      <c r="AF46" s="21"/>
      <c r="AG46" s="21">
        <v>5000000</v>
      </c>
      <c r="AH46" s="21"/>
      <c r="AI46" s="21">
        <f t="shared" si="53"/>
        <v>5000000</v>
      </c>
      <c r="AJ46" s="33"/>
      <c r="AK46" s="19">
        <v>42735</v>
      </c>
      <c r="AL46" s="4">
        <f>AK46-AJ46</f>
        <v>42735</v>
      </c>
      <c r="AM46" s="25"/>
      <c r="AN46" s="1" t="s">
        <v>7</v>
      </c>
    </row>
    <row r="47" spans="1:40" ht="51" x14ac:dyDescent="0.25">
      <c r="A47" s="10">
        <v>0</v>
      </c>
      <c r="B47" s="10"/>
      <c r="C47" s="95" t="s">
        <v>170</v>
      </c>
      <c r="D47" s="92"/>
      <c r="E47" s="119">
        <v>41</v>
      </c>
      <c r="F47" s="13">
        <v>42521</v>
      </c>
      <c r="G47" s="16" t="s">
        <v>227</v>
      </c>
      <c r="H47" s="16" t="s">
        <v>227</v>
      </c>
      <c r="I47" s="17" t="s">
        <v>229</v>
      </c>
      <c r="J47" s="17" t="s">
        <v>356</v>
      </c>
      <c r="K47" s="10">
        <v>80</v>
      </c>
      <c r="L47" s="18">
        <v>151015</v>
      </c>
      <c r="M47" s="17" t="s">
        <v>318</v>
      </c>
      <c r="N47" s="53">
        <v>1400000</v>
      </c>
      <c r="O47" s="3" t="s">
        <v>358</v>
      </c>
      <c r="P47" s="54" t="s">
        <v>83</v>
      </c>
      <c r="Q47" s="88" t="s">
        <v>56</v>
      </c>
      <c r="R47" s="1" t="s">
        <v>251</v>
      </c>
      <c r="S47" s="98"/>
      <c r="U47" s="13"/>
      <c r="V47" s="21">
        <v>0</v>
      </c>
      <c r="W47" s="17" t="s">
        <v>93</v>
      </c>
      <c r="X47" s="5" t="s">
        <v>94</v>
      </c>
      <c r="Y47" s="17" t="s">
        <v>360</v>
      </c>
      <c r="Z47" s="17" t="s">
        <v>359</v>
      </c>
      <c r="AA47" s="17"/>
      <c r="AB47" s="11"/>
      <c r="AC47" s="22"/>
      <c r="AD47" s="23"/>
      <c r="AE47" s="13"/>
      <c r="AF47" s="21"/>
      <c r="AG47" s="53">
        <v>1400000</v>
      </c>
      <c r="AH47" s="21"/>
      <c r="AI47" s="21">
        <f t="shared" ref="AI47:AI50" si="54">+AG47+AH47</f>
        <v>1400000</v>
      </c>
      <c r="AJ47" s="13"/>
      <c r="AK47" s="33">
        <v>42735</v>
      </c>
      <c r="AL47" s="4"/>
      <c r="AM47" s="4"/>
      <c r="AN47" s="1"/>
    </row>
    <row r="48" spans="1:40" ht="102" x14ac:dyDescent="0.25">
      <c r="A48" s="10">
        <v>0</v>
      </c>
      <c r="B48" s="10"/>
      <c r="C48" s="95" t="s">
        <v>74</v>
      </c>
      <c r="D48" s="92"/>
      <c r="E48" s="119">
        <v>42</v>
      </c>
      <c r="F48" s="13">
        <v>42521</v>
      </c>
      <c r="G48" s="16" t="s">
        <v>227</v>
      </c>
      <c r="H48" s="16" t="s">
        <v>227</v>
      </c>
      <c r="I48" s="17" t="s">
        <v>229</v>
      </c>
      <c r="J48" s="17" t="s">
        <v>357</v>
      </c>
      <c r="K48" s="10">
        <v>118</v>
      </c>
      <c r="L48" s="18">
        <v>781815</v>
      </c>
      <c r="M48" s="17" t="s">
        <v>217</v>
      </c>
      <c r="N48" s="53">
        <v>9000000</v>
      </c>
      <c r="O48" s="3" t="s">
        <v>361</v>
      </c>
      <c r="P48" s="54" t="s">
        <v>71</v>
      </c>
      <c r="Q48" s="88" t="s">
        <v>56</v>
      </c>
      <c r="R48" s="1" t="s">
        <v>251</v>
      </c>
      <c r="S48" s="98"/>
      <c r="U48" s="13"/>
      <c r="V48" s="21">
        <v>0</v>
      </c>
      <c r="W48" s="17" t="s">
        <v>59</v>
      </c>
      <c r="X48" s="5" t="s">
        <v>132</v>
      </c>
      <c r="Y48" s="17" t="s">
        <v>362</v>
      </c>
      <c r="Z48" s="17" t="s">
        <v>362</v>
      </c>
      <c r="AA48" s="17"/>
      <c r="AB48" s="11"/>
      <c r="AC48" s="22"/>
      <c r="AD48" s="23"/>
      <c r="AE48" s="13"/>
      <c r="AF48" s="21"/>
      <c r="AG48" s="53">
        <v>9000000</v>
      </c>
      <c r="AH48" s="21"/>
      <c r="AI48" s="21">
        <f t="shared" si="54"/>
        <v>9000000</v>
      </c>
      <c r="AJ48" s="13"/>
      <c r="AK48" s="33">
        <v>42735</v>
      </c>
      <c r="AL48" s="4"/>
      <c r="AM48" s="4"/>
      <c r="AN48" s="1"/>
    </row>
    <row r="49" spans="1:40" ht="38.25" x14ac:dyDescent="0.25">
      <c r="A49" s="10">
        <v>0</v>
      </c>
      <c r="B49" s="10"/>
      <c r="C49" s="15" t="s">
        <v>170</v>
      </c>
      <c r="D49" s="92"/>
      <c r="E49" s="111">
        <v>16</v>
      </c>
      <c r="F49" s="13">
        <v>42521</v>
      </c>
      <c r="G49" s="16" t="s">
        <v>69</v>
      </c>
      <c r="H49" s="16" t="s">
        <v>70</v>
      </c>
      <c r="I49" s="121" t="s">
        <v>228</v>
      </c>
      <c r="J49" s="17" t="s">
        <v>363</v>
      </c>
      <c r="K49" s="23">
        <v>1</v>
      </c>
      <c r="L49" s="18">
        <v>432323</v>
      </c>
      <c r="M49" s="2" t="s">
        <v>364</v>
      </c>
      <c r="N49" s="53">
        <v>49639112</v>
      </c>
      <c r="O49" s="3" t="s">
        <v>365</v>
      </c>
      <c r="P49" s="87" t="s">
        <v>55</v>
      </c>
      <c r="Q49" s="90" t="s">
        <v>56</v>
      </c>
      <c r="R49" s="8" t="s">
        <v>230</v>
      </c>
      <c r="S49" s="98"/>
      <c r="U49" s="13"/>
      <c r="V49" s="21">
        <v>0</v>
      </c>
      <c r="W49" s="17" t="s">
        <v>85</v>
      </c>
      <c r="X49" s="17" t="s">
        <v>160</v>
      </c>
      <c r="Y49" s="17" t="s">
        <v>48</v>
      </c>
      <c r="Z49" s="17" t="s">
        <v>48</v>
      </c>
      <c r="AA49" s="17"/>
      <c r="AB49" s="27"/>
      <c r="AC49" s="22"/>
      <c r="AD49" s="23"/>
      <c r="AE49" s="13"/>
      <c r="AF49" s="21">
        <v>0</v>
      </c>
      <c r="AG49" s="53"/>
      <c r="AH49" s="21"/>
      <c r="AI49" s="21">
        <f t="shared" si="54"/>
        <v>0</v>
      </c>
      <c r="AJ49" s="13"/>
      <c r="AK49" s="13"/>
      <c r="AL49" s="4" t="s">
        <v>367</v>
      </c>
      <c r="AM49" s="4"/>
      <c r="AN49" s="17" t="s">
        <v>366</v>
      </c>
    </row>
    <row r="50" spans="1:40" ht="51" x14ac:dyDescent="0.25">
      <c r="A50" s="10">
        <f t="shared" ref="A50" si="55">(S50)</f>
        <v>0</v>
      </c>
      <c r="B50" s="10"/>
      <c r="C50" s="15" t="s">
        <v>73</v>
      </c>
      <c r="D50" s="59"/>
      <c r="E50" s="120" t="s">
        <v>91</v>
      </c>
      <c r="F50" s="13">
        <v>42492</v>
      </c>
      <c r="G50" s="16" t="s">
        <v>66</v>
      </c>
      <c r="H50" s="16" t="s">
        <v>368</v>
      </c>
      <c r="I50" s="17" t="s">
        <v>229</v>
      </c>
      <c r="J50" s="17" t="s">
        <v>371</v>
      </c>
      <c r="K50" s="23">
        <v>137</v>
      </c>
      <c r="L50" s="18" t="s">
        <v>372</v>
      </c>
      <c r="M50" s="17" t="s">
        <v>373</v>
      </c>
      <c r="N50" s="68" t="s">
        <v>377</v>
      </c>
      <c r="O50" s="5" t="s">
        <v>374</v>
      </c>
      <c r="P50" s="95" t="s">
        <v>376</v>
      </c>
      <c r="Q50" s="90" t="s">
        <v>81</v>
      </c>
      <c r="R50" s="8" t="s">
        <v>375</v>
      </c>
      <c r="S50" s="98"/>
      <c r="U50" s="13"/>
      <c r="V50" s="21">
        <f t="shared" ref="V50:V51" si="56">T50-U50</f>
        <v>0</v>
      </c>
      <c r="W50" s="17" t="s">
        <v>99</v>
      </c>
      <c r="X50" s="5" t="s">
        <v>369</v>
      </c>
      <c r="Y50" s="17" t="s">
        <v>96</v>
      </c>
      <c r="Z50" s="17" t="s">
        <v>96</v>
      </c>
      <c r="AA50" s="17"/>
      <c r="AB50" s="27"/>
      <c r="AC50" s="22"/>
      <c r="AD50" s="23"/>
      <c r="AE50" s="13"/>
      <c r="AF50" s="4"/>
      <c r="AG50" s="4"/>
      <c r="AH50" s="21"/>
      <c r="AI50" s="21">
        <f t="shared" si="54"/>
        <v>0</v>
      </c>
      <c r="AJ50" s="13"/>
      <c r="AK50" s="13">
        <v>43312</v>
      </c>
      <c r="AL50" s="4">
        <f>AK50-AJ50</f>
        <v>43312</v>
      </c>
      <c r="AM50" s="4"/>
      <c r="AN50" s="1" t="s">
        <v>378</v>
      </c>
    </row>
    <row r="51" spans="1:40" ht="51" x14ac:dyDescent="0.25">
      <c r="A51" s="10">
        <f>(S51)</f>
        <v>0</v>
      </c>
      <c r="B51" s="10"/>
      <c r="C51" s="15" t="s">
        <v>73</v>
      </c>
      <c r="D51" s="92"/>
      <c r="E51" s="32">
        <v>4</v>
      </c>
      <c r="F51" s="13">
        <v>42517</v>
      </c>
      <c r="G51" s="16" t="s">
        <v>66</v>
      </c>
      <c r="H51" s="16" t="s">
        <v>368</v>
      </c>
      <c r="I51" s="17" t="s">
        <v>404</v>
      </c>
      <c r="J51" s="17" t="s">
        <v>379</v>
      </c>
      <c r="K51" s="23">
        <v>102</v>
      </c>
      <c r="L51" s="18" t="s">
        <v>380</v>
      </c>
      <c r="M51" s="17" t="s">
        <v>381</v>
      </c>
      <c r="N51" s="68" t="s">
        <v>383</v>
      </c>
      <c r="O51" s="20" t="s">
        <v>382</v>
      </c>
      <c r="P51" s="87" t="s">
        <v>58</v>
      </c>
      <c r="Q51" s="90" t="s">
        <v>81</v>
      </c>
      <c r="R51" s="8" t="s">
        <v>68</v>
      </c>
      <c r="S51" s="112"/>
      <c r="U51" s="25"/>
      <c r="V51" s="21">
        <f t="shared" si="56"/>
        <v>0</v>
      </c>
      <c r="W51" s="17" t="s">
        <v>99</v>
      </c>
      <c r="X51" s="17" t="s">
        <v>370</v>
      </c>
      <c r="Y51" s="17" t="s">
        <v>96</v>
      </c>
      <c r="Z51" s="17" t="s">
        <v>96</v>
      </c>
      <c r="AA51" s="17"/>
      <c r="AB51" s="11"/>
      <c r="AC51" s="22"/>
      <c r="AD51" s="10"/>
      <c r="AE51" s="33"/>
      <c r="AF51" s="21"/>
      <c r="AG51" s="21"/>
      <c r="AH51" s="21"/>
      <c r="AI51" s="21">
        <f t="shared" ref="AI51" si="57">+AG51+AH51</f>
        <v>0</v>
      </c>
      <c r="AJ51" s="13"/>
      <c r="AK51" s="13">
        <v>43312</v>
      </c>
      <c r="AL51" s="4">
        <f>AK51-AJ51</f>
        <v>43312</v>
      </c>
      <c r="AM51" s="4"/>
      <c r="AN51" s="1" t="s">
        <v>378</v>
      </c>
    </row>
  </sheetData>
  <autoFilter ref="A1:BE51"/>
  <sortState ref="C234:DC258">
    <sortCondition ref="F234:F258"/>
  </sortState>
  <dataConsolidate/>
  <conditionalFormatting sqref="R4">
    <cfRule type="containsText" dxfId="61" priority="243" operator="containsText" text="LIQUIDADO">
      <formula>NOT(ISERROR(SEARCH("LIQUIDADO",R4)))</formula>
    </cfRule>
  </conditionalFormatting>
  <conditionalFormatting sqref="Q4">
    <cfRule type="containsText" dxfId="60" priority="245" operator="containsText" text="TERMINADO">
      <formula>NOT(ISERROR(SEARCH("TERMINADO",Q4)))</formula>
    </cfRule>
  </conditionalFormatting>
  <conditionalFormatting sqref="Q4">
    <cfRule type="cellIs" dxfId="59" priority="244" operator="equal">
      <formula>"DESIERTA"</formula>
    </cfRule>
  </conditionalFormatting>
  <conditionalFormatting sqref="Q14">
    <cfRule type="containsText" dxfId="58" priority="116" operator="containsText" text="TERMINADO">
      <formula>NOT(ISERROR(SEARCH("TERMINADO",Q14)))</formula>
    </cfRule>
  </conditionalFormatting>
  <conditionalFormatting sqref="Q14">
    <cfRule type="cellIs" dxfId="57" priority="115" operator="equal">
      <formula>"DESIERTA"</formula>
    </cfRule>
  </conditionalFormatting>
  <conditionalFormatting sqref="R14">
    <cfRule type="containsText" dxfId="56" priority="114" operator="containsText" text="TERMINADO">
      <formula>NOT(ISERROR(SEARCH("TERMINADO",R14)))</formula>
    </cfRule>
  </conditionalFormatting>
  <conditionalFormatting sqref="R14">
    <cfRule type="cellIs" dxfId="55" priority="113" operator="equal">
      <formula>"DESIERTA"</formula>
    </cfRule>
  </conditionalFormatting>
  <conditionalFormatting sqref="Q18">
    <cfRule type="containsText" dxfId="54" priority="106" operator="containsText" text="TERMINADO">
      <formula>NOT(ISERROR(SEARCH("TERMINADO",Q18)))</formula>
    </cfRule>
  </conditionalFormatting>
  <conditionalFormatting sqref="Q18">
    <cfRule type="cellIs" dxfId="53" priority="105" operator="equal">
      <formula>"DESIERTA"</formula>
    </cfRule>
  </conditionalFormatting>
  <conditionalFormatting sqref="R18">
    <cfRule type="containsText" dxfId="52" priority="104" operator="containsText" text="LIQUIDADO">
      <formula>NOT(ISERROR(SEARCH("LIQUIDADO",R18)))</formula>
    </cfRule>
  </conditionalFormatting>
  <conditionalFormatting sqref="Q22">
    <cfRule type="containsText" dxfId="51" priority="83" operator="containsText" text="TERMINADO">
      <formula>NOT(ISERROR(SEARCH("TERMINADO",Q22)))</formula>
    </cfRule>
  </conditionalFormatting>
  <conditionalFormatting sqref="Q22">
    <cfRule type="cellIs" dxfId="50" priority="82" operator="equal">
      <formula>"DESIERTA"</formula>
    </cfRule>
  </conditionalFormatting>
  <conditionalFormatting sqref="R22">
    <cfRule type="containsText" dxfId="49" priority="81" operator="containsText" text="LIQUIDADO">
      <formula>NOT(ISERROR(SEARCH("LIQUIDADO",R22)))</formula>
    </cfRule>
  </conditionalFormatting>
  <conditionalFormatting sqref="Q15">
    <cfRule type="containsText" dxfId="48" priority="67" operator="containsText" text="TERMINADO">
      <formula>NOT(ISERROR(SEARCH("TERMINADO",Q15)))</formula>
    </cfRule>
  </conditionalFormatting>
  <conditionalFormatting sqref="Q15">
    <cfRule type="cellIs" dxfId="47" priority="66" operator="equal">
      <formula>"DESIERTA"</formula>
    </cfRule>
  </conditionalFormatting>
  <conditionalFormatting sqref="R15">
    <cfRule type="containsText" dxfId="46" priority="65" operator="containsText" text="TERMINADO">
      <formula>NOT(ISERROR(SEARCH("TERMINADO",R15)))</formula>
    </cfRule>
  </conditionalFormatting>
  <conditionalFormatting sqref="R15">
    <cfRule type="cellIs" dxfId="45" priority="64" operator="equal">
      <formula>"DESIERTA"</formula>
    </cfRule>
  </conditionalFormatting>
  <conditionalFormatting sqref="Q5">
    <cfRule type="containsText" dxfId="44" priority="60" operator="containsText" text="TERMINADO">
      <formula>NOT(ISERROR(SEARCH("TERMINADO",Q5)))</formula>
    </cfRule>
  </conditionalFormatting>
  <conditionalFormatting sqref="Q5">
    <cfRule type="cellIs" dxfId="43" priority="59" operator="equal">
      <formula>"DESIERTA"</formula>
    </cfRule>
  </conditionalFormatting>
  <conditionalFormatting sqref="R5">
    <cfRule type="containsText" dxfId="42" priority="58" operator="containsText" text="LIQUIDADO">
      <formula>NOT(ISERROR(SEARCH("LIQUIDADO",R5)))</formula>
    </cfRule>
  </conditionalFormatting>
  <conditionalFormatting sqref="Q6">
    <cfRule type="containsText" dxfId="41" priority="57" operator="containsText" text="TERMINADO">
      <formula>NOT(ISERROR(SEARCH("TERMINADO",Q6)))</formula>
    </cfRule>
  </conditionalFormatting>
  <conditionalFormatting sqref="Q6">
    <cfRule type="cellIs" dxfId="40" priority="56" operator="equal">
      <formula>"DESIERTA"</formula>
    </cfRule>
  </conditionalFormatting>
  <conditionalFormatting sqref="R6">
    <cfRule type="containsText" dxfId="39" priority="55" operator="containsText" text="LIQUIDADO">
      <formula>NOT(ISERROR(SEARCH("LIQUIDADO",R6)))</formula>
    </cfRule>
  </conditionalFormatting>
  <conditionalFormatting sqref="Q8">
    <cfRule type="containsText" dxfId="38" priority="51" operator="containsText" text="TERMINADO">
      <formula>NOT(ISERROR(SEARCH("TERMINADO",Q8)))</formula>
    </cfRule>
  </conditionalFormatting>
  <conditionalFormatting sqref="Q8">
    <cfRule type="cellIs" dxfId="37" priority="50" operator="equal">
      <formula>"DESIERTA"</formula>
    </cfRule>
  </conditionalFormatting>
  <conditionalFormatting sqref="R8">
    <cfRule type="containsText" dxfId="36" priority="49" operator="containsText" text="LIQUIDADO">
      <formula>NOT(ISERROR(SEARCH("LIQUIDADO",R8)))</formula>
    </cfRule>
  </conditionalFormatting>
  <conditionalFormatting sqref="Q9">
    <cfRule type="containsText" dxfId="35" priority="48" operator="containsText" text="TERMINADO">
      <formula>NOT(ISERROR(SEARCH("TERMINADO",Q9)))</formula>
    </cfRule>
  </conditionalFormatting>
  <conditionalFormatting sqref="Q9">
    <cfRule type="cellIs" dxfId="34" priority="47" operator="equal">
      <formula>"DESIERTA"</formula>
    </cfRule>
  </conditionalFormatting>
  <conditionalFormatting sqref="R9">
    <cfRule type="containsText" dxfId="33" priority="46" operator="containsText" text="LIQUIDADO">
      <formula>NOT(ISERROR(SEARCH("LIQUIDADO",R9)))</formula>
    </cfRule>
  </conditionalFormatting>
  <conditionalFormatting sqref="Q10">
    <cfRule type="containsText" dxfId="32" priority="45" operator="containsText" text="TERMINADO">
      <formula>NOT(ISERROR(SEARCH("TERMINADO",Q10)))</formula>
    </cfRule>
  </conditionalFormatting>
  <conditionalFormatting sqref="Q10">
    <cfRule type="cellIs" dxfId="31" priority="44" operator="equal">
      <formula>"DESIERTA"</formula>
    </cfRule>
  </conditionalFormatting>
  <conditionalFormatting sqref="R10">
    <cfRule type="containsText" dxfId="30" priority="43" operator="containsText" text="LIQUIDADO">
      <formula>NOT(ISERROR(SEARCH("LIQUIDADO",R10)))</formula>
    </cfRule>
  </conditionalFormatting>
  <conditionalFormatting sqref="Q11">
    <cfRule type="containsText" dxfId="29" priority="42" operator="containsText" text="TERMINADO">
      <formula>NOT(ISERROR(SEARCH("TERMINADO",Q11)))</formula>
    </cfRule>
  </conditionalFormatting>
  <conditionalFormatting sqref="Q11">
    <cfRule type="cellIs" dxfId="28" priority="41" operator="equal">
      <formula>"DESIERTA"</formula>
    </cfRule>
  </conditionalFormatting>
  <conditionalFormatting sqref="R11">
    <cfRule type="containsText" dxfId="27" priority="40" operator="containsText" text="LIQUIDADO">
      <formula>NOT(ISERROR(SEARCH("LIQUIDADO",R11)))</formula>
    </cfRule>
  </conditionalFormatting>
  <conditionalFormatting sqref="Q16">
    <cfRule type="containsText" dxfId="26" priority="39" operator="containsText" text="TERMINADO">
      <formula>NOT(ISERROR(SEARCH("TERMINADO",Q16)))</formula>
    </cfRule>
  </conditionalFormatting>
  <conditionalFormatting sqref="Q16">
    <cfRule type="cellIs" dxfId="25" priority="38" operator="equal">
      <formula>"DESIERTA"</formula>
    </cfRule>
  </conditionalFormatting>
  <conditionalFormatting sqref="R16">
    <cfRule type="containsText" dxfId="24" priority="37" operator="containsText" text="LIQUIDADO">
      <formula>NOT(ISERROR(SEARCH("LIQUIDADO",R16)))</formula>
    </cfRule>
  </conditionalFormatting>
  <conditionalFormatting sqref="Q17">
    <cfRule type="containsText" dxfId="23" priority="36" operator="containsText" text="TERMINADO">
      <formula>NOT(ISERROR(SEARCH("TERMINADO",Q17)))</formula>
    </cfRule>
  </conditionalFormatting>
  <conditionalFormatting sqref="Q17">
    <cfRule type="cellIs" dxfId="22" priority="35" operator="equal">
      <formula>"DESIERTA"</formula>
    </cfRule>
  </conditionalFormatting>
  <conditionalFormatting sqref="R17">
    <cfRule type="containsText" dxfId="21" priority="34" operator="containsText" text="LIQUIDADO">
      <formula>NOT(ISERROR(SEARCH("LIQUIDADO",R17)))</formula>
    </cfRule>
  </conditionalFormatting>
  <conditionalFormatting sqref="Q19">
    <cfRule type="containsText" dxfId="20" priority="33" operator="containsText" text="TERMINADO">
      <formula>NOT(ISERROR(SEARCH("TERMINADO",Q19)))</formula>
    </cfRule>
  </conditionalFormatting>
  <conditionalFormatting sqref="Q19">
    <cfRule type="cellIs" dxfId="19" priority="32" operator="equal">
      <formula>"DESIERTA"</formula>
    </cfRule>
  </conditionalFormatting>
  <conditionalFormatting sqref="R19">
    <cfRule type="containsText" dxfId="18" priority="31" operator="containsText" text="LIQUIDADO">
      <formula>NOT(ISERROR(SEARCH("LIQUIDADO",R19)))</formula>
    </cfRule>
  </conditionalFormatting>
  <conditionalFormatting sqref="Q21">
    <cfRule type="containsText" dxfId="17" priority="30" operator="containsText" text="TERMINADO">
      <formula>NOT(ISERROR(SEARCH("TERMINADO",Q21)))</formula>
    </cfRule>
  </conditionalFormatting>
  <conditionalFormatting sqref="Q21">
    <cfRule type="cellIs" dxfId="16" priority="29" operator="equal">
      <formula>"DESIERTA"</formula>
    </cfRule>
  </conditionalFormatting>
  <conditionalFormatting sqref="R21">
    <cfRule type="containsText" dxfId="15" priority="28" operator="containsText" text="LIQUIDADO">
      <formula>NOT(ISERROR(SEARCH("LIQUIDADO",R21)))</formula>
    </cfRule>
  </conditionalFormatting>
  <conditionalFormatting sqref="Q20">
    <cfRule type="containsText" dxfId="14" priority="27" operator="containsText" text="TERMINADO">
      <formula>NOT(ISERROR(SEARCH("TERMINADO",Q20)))</formula>
    </cfRule>
  </conditionalFormatting>
  <conditionalFormatting sqref="Q20">
    <cfRule type="cellIs" dxfId="13" priority="26" operator="equal">
      <formula>"DESIERTA"</formula>
    </cfRule>
  </conditionalFormatting>
  <conditionalFormatting sqref="R20">
    <cfRule type="containsText" dxfId="12" priority="25" operator="containsText" text="LIQUIDADO">
      <formula>NOT(ISERROR(SEARCH("LIQUIDADO",R20)))</formula>
    </cfRule>
  </conditionalFormatting>
  <conditionalFormatting sqref="Q44">
    <cfRule type="containsText" dxfId="11" priority="18" operator="containsText" text="TERMINADO">
      <formula>NOT(ISERROR(SEARCH("TERMINADO",Q44)))</formula>
    </cfRule>
  </conditionalFormatting>
  <conditionalFormatting sqref="Q44">
    <cfRule type="cellIs" dxfId="10" priority="17" operator="equal">
      <formula>"DESIERTA"</formula>
    </cfRule>
  </conditionalFormatting>
  <conditionalFormatting sqref="R44">
    <cfRule type="containsText" dxfId="9" priority="16" operator="containsText" text="LIQUIDADO">
      <formula>NOT(ISERROR(SEARCH("LIQUIDADO",R44)))</formula>
    </cfRule>
  </conditionalFormatting>
  <conditionalFormatting sqref="Q49">
    <cfRule type="containsText" dxfId="8" priority="11" operator="containsText" text="TERMINADO">
      <formula>NOT(ISERROR(SEARCH("TERMINADO",Q49)))</formula>
    </cfRule>
  </conditionalFormatting>
  <conditionalFormatting sqref="Q49">
    <cfRule type="cellIs" dxfId="7" priority="10" operator="equal">
      <formula>"DESIERTA"</formula>
    </cfRule>
  </conditionalFormatting>
  <conditionalFormatting sqref="R49">
    <cfRule type="containsText" dxfId="6" priority="9" operator="containsText" text="LIQUIDADO">
      <formula>NOT(ISERROR(SEARCH("LIQUIDADO",R49)))</formula>
    </cfRule>
  </conditionalFormatting>
  <conditionalFormatting sqref="Q50">
    <cfRule type="containsText" dxfId="5" priority="6" operator="containsText" text="TERMINADO">
      <formula>NOT(ISERROR(SEARCH("TERMINADO",Q50)))</formula>
    </cfRule>
  </conditionalFormatting>
  <conditionalFormatting sqref="Q50">
    <cfRule type="cellIs" dxfId="4" priority="5" operator="equal">
      <formula>"DESIERTA"</formula>
    </cfRule>
  </conditionalFormatting>
  <conditionalFormatting sqref="R50">
    <cfRule type="containsText" dxfId="3" priority="4" operator="containsText" text="LIQUIDADO">
      <formula>NOT(ISERROR(SEARCH("LIQUIDADO",R50)))</formula>
    </cfRule>
  </conditionalFormatting>
  <conditionalFormatting sqref="Q51">
    <cfRule type="containsText" dxfId="2" priority="3" operator="containsText" text="TERMINADO">
      <formula>NOT(ISERROR(SEARCH("TERMINADO",Q51)))</formula>
    </cfRule>
  </conditionalFormatting>
  <conditionalFormatting sqref="Q51">
    <cfRule type="cellIs" dxfId="1" priority="2" operator="equal">
      <formula>"DESIERTA"</formula>
    </cfRule>
  </conditionalFormatting>
  <conditionalFormatting sqref="R51">
    <cfRule type="containsText" dxfId="0" priority="1" operator="containsText" text="LIQUIDADO">
      <formula>NOT(ISERROR(SEARCH("LIQUIDADO",R51)))</formula>
    </cfRule>
  </conditionalFormatting>
  <hyperlinks>
    <hyperlink ref="E5" r:id="rId1"/>
    <hyperlink ref="E6" r:id="rId2" display="https://www.contratos.gov.co/consultas/detalleProceso.do?numConstancia=16-9-413522"/>
    <hyperlink ref="E3" r:id="rId3"/>
    <hyperlink ref="E2" r:id="rId4" display="https://www.contratos.gov.co/consultas/detalleProceso.do?numConstancia=16-12-4927436"/>
    <hyperlink ref="E4" r:id="rId5"/>
    <hyperlink ref="E7" r:id="rId6" display="http://www.contratos.gov.co/consultas/detalleProceso.do?numConstancia=16-12-5023784"/>
    <hyperlink ref="E8" r:id="rId7" display="http://www.contratos.gov.co/consultas/detalleProceso.do?numConstancia=16-12-5025332"/>
    <hyperlink ref="E9" r:id="rId8" display="http://www.contratos.gov.co/consultas/detalleProceso.do?numConstancia=16-12-5040399"/>
    <hyperlink ref="E10" r:id="rId9" display="http://www.contratos.gov.co/consultas/detalleProceso.do?numConstancia=16-12-5056418"/>
    <hyperlink ref="E11" r:id="rId10" display="http://www.contratos.gov.co/consultas/detalleProceso.do?numConstancia=16-12-5056208"/>
    <hyperlink ref="E12" r:id="rId11" display="http://www.contratos.gov.co/consultas/detalleProceso.do?numConstancia=16-12-5056340"/>
    <hyperlink ref="E13" r:id="rId12" display="http://www.contratos.gov.co/consultas/detalleProceso.do?numConstancia=16-12-5059706"/>
    <hyperlink ref="E21" r:id="rId13" display="http://www.contratos.gov.co/consultas/detalleProceso.do?numConstancia=16-13-5050941"/>
    <hyperlink ref="E20" r:id="rId14" display="http://www.contratos.gov.co/consultas/detalleProceso.do?numConstancia=16-13-5028472"/>
    <hyperlink ref="E19" r:id="rId15" display="http://www.contratos.gov.co/consultas/detalleProceso.do?numConstancia=16-13-5024356"/>
    <hyperlink ref="E18" r:id="rId16" display="http://www.contratos.gov.co/consultas/detalleProceso.do?numConstancia=16-13-5023611"/>
    <hyperlink ref="E17" r:id="rId17" display="http://www.contratos.gov.co/consultas/detalleProceso.do?numConstancia=16-13-5024319"/>
    <hyperlink ref="E16" r:id="rId18" display="http://www.contratos.gov.co/consultas/detalleProceso.do?numConstancia=16-13-5014818"/>
    <hyperlink ref="E15" r:id="rId19" display="http://www.contratos.gov.co/consultas/detalleProceso.do?numConstancia=16-13-5010409"/>
    <hyperlink ref="E14" r:id="rId20" display="http://www.contratos.gov.co/consultas/detalleProceso.do?numConstancia=16-13-4990508"/>
    <hyperlink ref="E22" r:id="rId21" display="http://www.contratos.gov.co/consultas/detalleProceso.do?numConstancia=16-9-414859"/>
    <hyperlink ref="E23" r:id="rId22" display="http://www.contratos.gov.co/consultas/detalleProceso.do?numConstancia=16-12-5126879"/>
    <hyperlink ref="E24" r:id="rId23" display="http://www.contratos.gov.co/consultas/detalleProceso.do?numConstancia=16-12-5133616"/>
    <hyperlink ref="E25" r:id="rId24" display="http://www.contratos.gov.co/consultas/detalleProceso.do?numConstancia=16-12-5137604"/>
    <hyperlink ref="E26" r:id="rId25" display="http://www.contratos.gov.co/consultas/detalleProceso.do?numConstancia=16-12-5149682"/>
    <hyperlink ref="E27" r:id="rId26" display="http://www.contratos.gov.co/consultas/detalleProceso.do?numConstancia=16-12-5142122"/>
    <hyperlink ref="E28" r:id="rId27" display="http://www.contratos.gov.co/consultas/detalleProceso.do?numConstancia=16-12-5149383"/>
    <hyperlink ref="E29" r:id="rId28" display="http://www.contratos.gov.co/consultas/detalleProceso.do?numConstancia=16-12-5152905"/>
    <hyperlink ref="E30" r:id="rId29" display="http://www.contratos.gov.co/consultas/detalleProceso.do?numConstancia=16-12-5157511"/>
    <hyperlink ref="E31" r:id="rId30" display="http://www.contratos.gov.co/consultas/detalleProceso.do?numConstancia=16-12-5158529"/>
    <hyperlink ref="E32" r:id="rId31" display="https://www.contratos.gov.co/consultas/detalleProceso.do?numConstancia=16-12-5159753"/>
    <hyperlink ref="E33" r:id="rId32" display="https://www.contratos.gov.co/consultas/detalleProceso.do?numConstancia=16-13-5113235"/>
    <hyperlink ref="E34" r:id="rId33" display="https://www.contratos.gov.co/consultas/detalleProceso.do?numConstancia=16-13-5145205"/>
    <hyperlink ref="E35" r:id="rId34" display="https://www.contratos.gov.co/consultas/detalleProceso.do?numConstancia=16-13-5145379"/>
    <hyperlink ref="E36" r:id="rId35" display="https://www.contratos.gov.co/consultas/detalleProceso.do?numConstancia=16-13-5153721"/>
    <hyperlink ref="E37" r:id="rId36" display="https://www.contratos.gov.co/consultas/detalleProceso.do?numConstancia=16-13-5153777"/>
    <hyperlink ref="E38" r:id="rId37" display="https://www.contratos.gov.co/consultas/detalleProceso.do?numConstancia=16-13-5158413"/>
    <hyperlink ref="E39" r:id="rId38" display="https://www.contratos.gov.co/consultas/detalleProceso.do?numConstancia=16-13-5156560"/>
    <hyperlink ref="E40" r:id="rId39" display="https://www.contratos.gov.co/consultas/detalleProceso.do?numConstancia=16-13-5161693"/>
    <hyperlink ref="E41" r:id="rId40" display="https://www.contratos.gov.co/consultas/detalleProceso.do?numConstancia=16-13-5162326"/>
    <hyperlink ref="E42" r:id="rId41" display="https://www.contratos.gov.co/consultas/detalleProceso.do?numConstancia=16-13-5161612"/>
    <hyperlink ref="E43" r:id="rId42" display="https://www.contratos.gov.co/consultas/detalleProceso.do?numConstancia=16-13-5164122"/>
    <hyperlink ref="E44" r:id="rId43" display="https://www.contratos.gov.co/consultas/detalleProceso.do?numConstancia=16-9-415623"/>
    <hyperlink ref="E45" r:id="rId44" display="https://www.contratos.gov.co/consultas/detalleProceso.do?numConstancia=16-12-5171551"/>
    <hyperlink ref="E46" r:id="rId45" display="https://www.contratos.gov.co/consultas/detalleProceso.do?numConstancia=16-12-5170485"/>
    <hyperlink ref="E47" r:id="rId46" display="https://www.contratos.gov.co/consultas/detalleProceso.do?numConstancia=16-13-5171314"/>
    <hyperlink ref="E48" r:id="rId47" display="https://www.contratos.gov.co/consultas/detalleProceso.do?numConstancia=16-13-5171478"/>
    <hyperlink ref="E49" r:id="rId48" display="https://www.contratos.gov.co/consultas/detalleProceso.do?numConstancia=16-9-416023"/>
  </hyperlinks>
  <pageMargins left="0.70866141732283472" right="0.70866141732283472" top="0.74803149606299213" bottom="0.78740157480314965" header="0.31496062992125984" footer="0.31496062992125984"/>
  <pageSetup paperSize="14" scale="47" fitToWidth="5" fitToHeight="20" orientation="landscape" r:id="rId49"/>
  <ignoredErrors>
    <ignoredError sqref="E2 E3 E4 E5 E6" numberStoredAsText="1"/>
  </ignoredErrors>
  <legacyDrawing r:id="rId5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INFORME MAYO-2016</vt:lpstr>
      <vt:lpstr>'INFORME MAYO-2016'!Área_de_impresión</vt:lpstr>
      <vt:lpstr>'INFORME MAYO-2016'!Títulos_a_imprimir</vt:lpstr>
    </vt:vector>
  </TitlesOfParts>
  <Company>UAEMC</Company>
  <LinksUpToDate>false</LinksUpToDate>
  <SharedDoc>false</SharedDoc>
  <HyperlinkBase>www.contratos.gov.co</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Bienes y Servicios Adquiridos</dc:title>
  <dc:creator>Maria Yenifer Prada Peña</dc:creator>
  <cp:lastModifiedBy>Luz Miriam Botero Serna</cp:lastModifiedBy>
  <cp:lastPrinted>2016-01-13T14:00:31Z</cp:lastPrinted>
  <dcterms:created xsi:type="dcterms:W3CDTF">2012-08-29T21:02:55Z</dcterms:created>
  <dcterms:modified xsi:type="dcterms:W3CDTF">2016-06-01T19:49:23Z</dcterms:modified>
  <cp:category>Contratos 2014</cp:category>
</cp:coreProperties>
</file>