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hidePivotFieldList="1" defaultThemeVersion="124226"/>
  <bookViews>
    <workbookView xWindow="120" yWindow="4785" windowWidth="19320" windowHeight="5295" tabRatio="615"/>
  </bookViews>
  <sheets>
    <sheet name="Procesos y contratos junio-2016" sheetId="22" r:id="rId1"/>
  </sheets>
  <definedNames>
    <definedName name="_xlnm._FilterDatabase" localSheetId="0" hidden="1">'Procesos y contratos junio-2016'!$A$1:$AV$42</definedName>
    <definedName name="_xlnm.Print_Area" localSheetId="0">'Procesos y contratos junio-2016'!$C$1:$AV$1</definedName>
    <definedName name="millon">#REF!</definedName>
    <definedName name="_xlnm.Print_Titles" localSheetId="0">'Procesos y contratos junio-2016'!$1:$1</definedName>
  </definedNames>
  <calcPr calcId="145621"/>
</workbook>
</file>

<file path=xl/calcChain.xml><?xml version="1.0" encoding="utf-8"?>
<calcChain xmlns="http://schemas.openxmlformats.org/spreadsheetml/2006/main">
  <c r="AL42" i="22" l="1"/>
  <c r="AL41" i="22"/>
  <c r="Y41" i="22"/>
  <c r="A41" i="22"/>
  <c r="AT4" i="22" l="1"/>
  <c r="AL40" i="22"/>
  <c r="A40" i="22"/>
  <c r="AT39" i="22"/>
  <c r="AL39" i="22"/>
  <c r="A39" i="22"/>
  <c r="AT37" i="22"/>
  <c r="Y38" i="22"/>
  <c r="Y37" i="22"/>
  <c r="AT38" i="22"/>
  <c r="AL38" i="22"/>
  <c r="A38" i="22"/>
  <c r="AL37" i="22"/>
  <c r="A37" i="22"/>
  <c r="AK27" i="22" l="1"/>
  <c r="AL27" i="22" s="1"/>
  <c r="AT36" i="22" l="1"/>
  <c r="AL36" i="22"/>
  <c r="Y36" i="22"/>
  <c r="A36" i="22"/>
  <c r="AT31" i="22"/>
  <c r="AL31" i="22"/>
  <c r="Y31" i="22"/>
  <c r="A31" i="22"/>
  <c r="AL35" i="22" l="1"/>
  <c r="A35" i="22"/>
  <c r="AL34" i="22" l="1"/>
  <c r="A34" i="22"/>
  <c r="AT10" i="22"/>
  <c r="A26" i="22" l="1"/>
  <c r="A25" i="22"/>
  <c r="AT26" i="22"/>
  <c r="AT25" i="22"/>
  <c r="AT22" i="22"/>
  <c r="AT21" i="22"/>
  <c r="AT20" i="22"/>
  <c r="AT19" i="22"/>
  <c r="AT18" i="22"/>
  <c r="AT15" i="22"/>
  <c r="AL33" i="22" l="1"/>
  <c r="A33" i="22"/>
  <c r="AT12" i="22" l="1"/>
  <c r="AT23" i="22"/>
  <c r="AT13" i="22"/>
  <c r="AL14" i="22" l="1"/>
  <c r="AT32" i="22" l="1"/>
  <c r="AL32" i="22"/>
  <c r="A32" i="22"/>
  <c r="AL30" i="22"/>
  <c r="AL29" i="22"/>
  <c r="AT30" i="22"/>
  <c r="A30" i="22"/>
  <c r="AT29" i="22"/>
  <c r="A29" i="22"/>
  <c r="AT28" i="22"/>
  <c r="AL28" i="22"/>
  <c r="A28" i="22"/>
  <c r="A13" i="22"/>
  <c r="A24" i="22"/>
  <c r="A23" i="22"/>
  <c r="AT27" i="22" l="1"/>
  <c r="Y27" i="22"/>
  <c r="A27" i="22"/>
  <c r="AL26" i="22"/>
  <c r="AL25" i="22"/>
  <c r="AT24" i="22"/>
  <c r="AL24" i="22"/>
  <c r="AL23" i="22"/>
  <c r="AL13" i="22"/>
  <c r="AL22" i="22" l="1"/>
  <c r="Y22" i="22"/>
  <c r="A22" i="22"/>
  <c r="AL21" i="22"/>
  <c r="Y21" i="22"/>
  <c r="A21" i="22"/>
  <c r="AL20" i="22"/>
  <c r="Y20" i="22"/>
  <c r="A20" i="22"/>
  <c r="AL19" i="22"/>
  <c r="Y19" i="22"/>
  <c r="A19" i="22"/>
  <c r="AL18" i="22"/>
  <c r="Y18" i="22"/>
  <c r="AL17" i="22"/>
  <c r="Y17" i="22"/>
  <c r="A17" i="22"/>
  <c r="AL16" i="22"/>
  <c r="Y16" i="22"/>
  <c r="A16" i="22"/>
  <c r="AL15" i="22"/>
  <c r="Y15" i="22"/>
  <c r="A15" i="22"/>
  <c r="Y14" i="22"/>
  <c r="A14" i="22"/>
  <c r="Y13" i="22"/>
  <c r="Y12" i="22"/>
  <c r="Y11" i="22"/>
  <c r="Y10" i="22"/>
  <c r="Y9" i="22"/>
  <c r="Y8" i="22"/>
  <c r="Y7" i="22"/>
  <c r="Y6" i="22"/>
  <c r="Y5" i="22"/>
  <c r="Y4" i="22"/>
  <c r="Y3" i="22"/>
  <c r="AL4" i="22"/>
  <c r="AL3" i="22"/>
  <c r="AT11" i="22"/>
  <c r="AT9" i="22"/>
  <c r="AT8" i="22"/>
  <c r="AT7" i="22"/>
  <c r="AT5" i="22"/>
  <c r="AT3" i="22"/>
  <c r="AL12" i="22" l="1"/>
  <c r="A12" i="22"/>
  <c r="AL11" i="22"/>
  <c r="A11" i="22"/>
  <c r="AL10" i="22"/>
  <c r="A10" i="22"/>
  <c r="AL9" i="22"/>
  <c r="A9" i="22"/>
  <c r="AL8" i="22"/>
  <c r="A8" i="22"/>
  <c r="AL7" i="22" l="1"/>
  <c r="A7" i="22"/>
  <c r="A18" i="22" l="1"/>
  <c r="A6" i="22"/>
  <c r="A5" i="22"/>
  <c r="A4" i="22"/>
  <c r="A3" i="22"/>
  <c r="A2" i="22"/>
  <c r="AT6" i="22" l="1"/>
  <c r="AL6" i="22"/>
  <c r="AL5" i="22"/>
  <c r="AL2" i="22" l="1"/>
  <c r="AT2" i="22"/>
  <c r="Y2" i="22" l="1"/>
</calcChain>
</file>

<file path=xl/comments1.xml><?xml version="1.0" encoding="utf-8"?>
<comments xmlns="http://schemas.openxmlformats.org/spreadsheetml/2006/main">
  <authors>
    <author>Carolina Palma Ortiz</author>
  </authors>
  <commentList>
    <comment ref="C1" authorId="0">
      <text>
        <r>
          <rPr>
            <sz val="9"/>
            <color indexed="81"/>
            <rFont val="Tahoma"/>
            <family val="2"/>
          </rPr>
          <t xml:space="preserve">Nombre del profesional que adelante el proceso
</t>
        </r>
      </text>
    </comment>
    <comment ref="D1" authorId="0">
      <text>
        <r>
          <rPr>
            <sz val="9"/>
            <color indexed="81"/>
            <rFont val="Tahoma"/>
            <family val="2"/>
          </rPr>
          <t xml:space="preserve">Creación expediente en ORFEO
</t>
        </r>
      </text>
    </comment>
  </commentList>
</comments>
</file>

<file path=xl/sharedStrings.xml><?xml version="1.0" encoding="utf-8"?>
<sst xmlns="http://schemas.openxmlformats.org/spreadsheetml/2006/main" count="970" uniqueCount="399">
  <si>
    <t>No PROCESO</t>
  </si>
  <si>
    <t>MODALIDAD</t>
  </si>
  <si>
    <t>No. CONTRATO</t>
  </si>
  <si>
    <t>ESTADO</t>
  </si>
  <si>
    <t>TIPO DE CONTRATO</t>
  </si>
  <si>
    <t>CONTRATISTA</t>
  </si>
  <si>
    <t>OBJETO</t>
  </si>
  <si>
    <t>APROBACION</t>
  </si>
  <si>
    <t xml:space="preserve">VIGENCIA </t>
  </si>
  <si>
    <t>AMPARO</t>
  </si>
  <si>
    <t>%</t>
  </si>
  <si>
    <t>NOMBRE</t>
  </si>
  <si>
    <t>A CARGO</t>
  </si>
  <si>
    <t>FECHA DE TERMINACION</t>
  </si>
  <si>
    <t>NO REQUIERE</t>
  </si>
  <si>
    <t>DIAS</t>
  </si>
  <si>
    <t>FECHA INICIO</t>
  </si>
  <si>
    <t>CARLOS ALBERTO ARCHILA CABRERA</t>
  </si>
  <si>
    <t>DV</t>
  </si>
  <si>
    <t>LUGAR EJECUCION
DEPARTAMENTO</t>
  </si>
  <si>
    <t>LUGAR EJECUCION
MUNICIPIO</t>
  </si>
  <si>
    <t>NA</t>
  </si>
  <si>
    <t>MAURICIO FERNEY CAICEDO CHAPARRO</t>
  </si>
  <si>
    <t>ASEGURADORA</t>
  </si>
  <si>
    <t>VALOR VF</t>
  </si>
  <si>
    <t>TOTAL CONTRATO</t>
  </si>
  <si>
    <t>NOMBRE SUPERVISOR</t>
  </si>
  <si>
    <t>JUAN MANUEL CAICEDO CARDONA</t>
  </si>
  <si>
    <t>HANNE MEDINA DOSANTOS</t>
  </si>
  <si>
    <t>GLORIA SANINT JARAMILLO</t>
  </si>
  <si>
    <t>FECHA PUBLICACION PROCESO</t>
  </si>
  <si>
    <t>CDP</t>
  </si>
  <si>
    <t>RUBRO</t>
  </si>
  <si>
    <t>extemporaneidad</t>
  </si>
  <si>
    <t>fecha de publicacion CONTRATO</t>
  </si>
  <si>
    <t>SIRECI</t>
  </si>
  <si>
    <t>NUMERO RP</t>
  </si>
  <si>
    <t>FECHA RP</t>
  </si>
  <si>
    <t>NOMBRE DE CODIGO</t>
  </si>
  <si>
    <t>IDENTIFICACION</t>
  </si>
  <si>
    <t>RICARDO DE LOS RIOS VILLAMIL</t>
  </si>
  <si>
    <t>CONSECUTIVO PLAN</t>
  </si>
  <si>
    <t>EXPEDIENTE</t>
  </si>
  <si>
    <t>OFICINA DE COMUNICACIONES</t>
  </si>
  <si>
    <t>SUBDIRECCIÓN DE EXTRANJERÍA</t>
  </si>
  <si>
    <t>GUSTAVO SOLANO FAJARDO</t>
  </si>
  <si>
    <t>ETAPA</t>
  </si>
  <si>
    <t>CODIGO UNSCSP</t>
  </si>
  <si>
    <t>FECHA LIQUIDACION</t>
  </si>
  <si>
    <t>FECHA DE TERMINACION GARANTIA</t>
  </si>
  <si>
    <t>VALOR PROCESO</t>
  </si>
  <si>
    <t>Servicios de personal temporal</t>
  </si>
  <si>
    <t>CELEBRADO</t>
  </si>
  <si>
    <t>EJECUCIÓN</t>
  </si>
  <si>
    <t>Fecha de Firma</t>
  </si>
  <si>
    <t>PROFESIONALES</t>
  </si>
  <si>
    <t>BOGOTÁ D.C.</t>
  </si>
  <si>
    <t>A-1-0-2-14</t>
  </si>
  <si>
    <t>CAROLINA</t>
  </si>
  <si>
    <t>DIRECTA</t>
  </si>
  <si>
    <t>MARIA JIMENA CASTRO ACEVEDO</t>
  </si>
  <si>
    <t>CAUSAL</t>
  </si>
  <si>
    <t>PRESTACIÓN SERVICIOS PROFESIONALES</t>
  </si>
  <si>
    <t>EXCLUSIVIDAD</t>
  </si>
  <si>
    <t>811115
811123</t>
  </si>
  <si>
    <t>Ingeniería de software o hardware
Mantenimiento y soporte de hardware de computador</t>
  </si>
  <si>
    <t>C-223-1002-1</t>
  </si>
  <si>
    <t>CONVOCADO</t>
  </si>
  <si>
    <t>PRESTACIÓN DE SERVICIO</t>
  </si>
  <si>
    <t>7</t>
  </si>
  <si>
    <t>JUAN MANUEL CAICEDO</t>
  </si>
  <si>
    <t>0</t>
  </si>
  <si>
    <t>1</t>
  </si>
  <si>
    <t>AMAZONAS</t>
  </si>
  <si>
    <t>LETICIA</t>
  </si>
  <si>
    <t>LICITACIÓN</t>
  </si>
  <si>
    <t>SELECCIÓN ABREVIADA</t>
  </si>
  <si>
    <t>SUBASTA</t>
  </si>
  <si>
    <t>A-2-0-4-5-6</t>
  </si>
  <si>
    <t xml:space="preserve">MA JIMENA </t>
  </si>
  <si>
    <t>CLAUDIA A.</t>
  </si>
  <si>
    <t>ALEJANDRA</t>
  </si>
  <si>
    <t>VALOR CONTRATO 2016</t>
  </si>
  <si>
    <t>NARIÑO</t>
  </si>
  <si>
    <t>REGIONAL ANDINA</t>
  </si>
  <si>
    <t>A-2-0-4-5-1</t>
  </si>
  <si>
    <t>4</t>
  </si>
  <si>
    <t>A-2-0-4-4-1</t>
  </si>
  <si>
    <t>ALBERTO LOPEZ JIMENEZ</t>
  </si>
  <si>
    <t>A-2-0-4-7-5</t>
  </si>
  <si>
    <t>COMPRAVENTA</t>
  </si>
  <si>
    <t>2</t>
  </si>
  <si>
    <t>MANTENIMIENTO VEHICULOS</t>
  </si>
  <si>
    <t>SAN ANDRES</t>
  </si>
  <si>
    <t>servicios de apoyo gerencial</t>
  </si>
  <si>
    <t>9</t>
  </si>
  <si>
    <t>EN EJECUCIÓN</t>
  </si>
  <si>
    <t>3</t>
  </si>
  <si>
    <t>SUMINISTRO</t>
  </si>
  <si>
    <t>COMBUSTIBLES</t>
  </si>
  <si>
    <t>NIVEL NACIONAL</t>
  </si>
  <si>
    <t>ACUERDO MARCO DE PRECIOS</t>
  </si>
  <si>
    <t>8</t>
  </si>
  <si>
    <t>PRESTACIÓN DE SERVICIOS</t>
  </si>
  <si>
    <t>Servicios de capacitación vocacional no - científica</t>
  </si>
  <si>
    <t>idiomas</t>
  </si>
  <si>
    <t>SUBDIRECCIÓN DE TALENTO HUMANO</t>
  </si>
  <si>
    <t>Contratar las actividades  culturales, lúdicas deportivas y recreativas Nivel Central, Regional  Andina, Antioquia, Aeropuerto  El Dorado, Caribe, Eje Cafetero, Nariño, Oriente, Occidente, Orinoquia</t>
  </si>
  <si>
    <t xml:space="preserve">A-2-0-4-21-4 </t>
  </si>
  <si>
    <t>2016623140500067E</t>
  </si>
  <si>
    <t>80141607 - 93141506</t>
  </si>
  <si>
    <t>Servicios de Bienestar Social</t>
  </si>
  <si>
    <t>C-510-1002-1</t>
  </si>
  <si>
    <t>20%; 10%; 20%;</t>
  </si>
  <si>
    <t>5</t>
  </si>
  <si>
    <t>MANTENIMIENTO</t>
  </si>
  <si>
    <t>RISARALDA</t>
  </si>
  <si>
    <t>PEREIRA</t>
  </si>
  <si>
    <t>ELISABET USECHE</t>
  </si>
  <si>
    <t>PRESTACIÓN DE SERVICIOS PROFESIONALES</t>
  </si>
  <si>
    <t>Servicios de noticias y publicidad</t>
  </si>
  <si>
    <t>Contratar un Diplomado en Practica Forense en Proceso Sancionatorio para los funcionarios de Migración Colombia, de conformidad a los estudios previos y ficha técnica.</t>
  </si>
  <si>
    <t xml:space="preserve">Adquirir la extensión de garantía para los servidores marca DELL, con su debido soporte, que hacen parte de la plataforma tecnológica de la Unidad Administrativa Especial Migración Colombia. </t>
  </si>
  <si>
    <t>31216</t>
  </si>
  <si>
    <t>SOLICITUD OFERTA</t>
  </si>
  <si>
    <t>EXTENSIÓN DE GARANTÍA</t>
  </si>
  <si>
    <t>DELL COLOMBIA INC</t>
  </si>
  <si>
    <t>OFICINA DE PLANEACIÓN</t>
  </si>
  <si>
    <t>C-520-1002-1</t>
  </si>
  <si>
    <t>DANIELA</t>
  </si>
  <si>
    <t>COORDINACIÓN DE CAPACITACIÓN</t>
  </si>
  <si>
    <t>32916</t>
  </si>
  <si>
    <t>UNIVERSIDAD SERGIO ARBOLEDA</t>
  </si>
  <si>
    <t>SEBASTIAN</t>
  </si>
  <si>
    <t>PATRICIA IDARRAGA</t>
  </si>
  <si>
    <t>Servicio de apoyo para la construcción</t>
  </si>
  <si>
    <t>MASE INGENIEROS CONSTRUCTORES ASOCIADOS SAS</t>
  </si>
  <si>
    <t>MARIA JIMENA</t>
  </si>
  <si>
    <t>Servicios de mantenimiento y reparación de vehículos</t>
  </si>
  <si>
    <t>Servicio de mantenimiento y reparación de vehículos</t>
  </si>
  <si>
    <t>ESTUDIOS PREVIOS</t>
  </si>
  <si>
    <t>MÍNIMA CUANTÍA</t>
  </si>
  <si>
    <t>2016623140500118E</t>
  </si>
  <si>
    <t>TECNOLOGIAS DE LA INFORMACION</t>
  </si>
  <si>
    <t>Contratar el servicio de soporte y mantenimiento de los switches de comunicaciones, de acuerdo con el cuadro de cantidades y de conformidad con las especificaciones técnicas de la Unidad Administrativa Especial Migración Colombia.-</t>
  </si>
  <si>
    <t>29916</t>
  </si>
  <si>
    <t>811118
432226
721033</t>
  </si>
  <si>
    <t>Servicios de sistemas y administración de componentes de sistemas
Equipo de servicio de red
Servicios de mantenimiento y reparación de infraestructura</t>
  </si>
  <si>
    <t>CUMPLIMIENTO; SALARIOS; CALIDAD SERVICIO</t>
  </si>
  <si>
    <t>Contratar el suministro de llantas a nivel nacional para el parque automotor de MIGRACIÓN COLOMBIA.</t>
  </si>
  <si>
    <t>SUBDIRECCION ADMINISTRATIVA Y FINANCIERA</t>
  </si>
  <si>
    <t>Neumáticos y cámaras de neumáticos</t>
  </si>
  <si>
    <t>PUBLICACIÓN  PROYECTO DE PLIEGOS</t>
  </si>
  <si>
    <t>LLANTAS</t>
  </si>
  <si>
    <t>CUMPLIMIENTO; SALARIOS; CALIDAD Y CORRECTO FUNCIONAMIENTO DE LOS BIENES</t>
  </si>
  <si>
    <t>28416</t>
  </si>
  <si>
    <t>A-2-0-4-4-6</t>
  </si>
  <si>
    <t>A-2-0-4-2-2</t>
  </si>
  <si>
    <t>NATHALIA</t>
  </si>
  <si>
    <t>CONTRATAR LA PRESTACION DE SERVICIOS PARA LA FORMACIÓN EN OPTIMIZACIÓN Y MEJORA DE PROCESOS Y SERVICIOS.</t>
  </si>
  <si>
    <t>Capacitación Administrativa</t>
  </si>
  <si>
    <t>32016</t>
  </si>
  <si>
    <t>28616</t>
  </si>
  <si>
    <t>CARLOS ALBERTO ARCHILA</t>
  </si>
  <si>
    <t>SUBDIRECCION DE CONTROL MIGRATORIO</t>
  </si>
  <si>
    <t>DIRECCION GENERAL</t>
  </si>
  <si>
    <t>PROFESIONALES Y DE APOYO A LA GESTIÓN</t>
  </si>
  <si>
    <t>Contratar cursos de inglés virtuales para los funcionarios de Migración Colombia.</t>
  </si>
  <si>
    <t>32816</t>
  </si>
  <si>
    <t>PROFESIONAL GRUPO DE FORMACIÓN Y CAPACITACI´N</t>
  </si>
  <si>
    <t>CONTRATAR LA PRESTACION DE SERVICIOS PROFESIONALES PARA APOYAR Y ACOMPAÑAR EN LA ELABORACION DE UN PROGRAMA DE BILINGUISMO QUE PERMITA FORTALECER EL SERVICIO MIGRATORIO A EXTRANJEROS</t>
  </si>
  <si>
    <t>33716</t>
  </si>
  <si>
    <t>JAIME ELKIM MUÑOZ</t>
  </si>
  <si>
    <t>CONTRATAR LOS SERVICIOS PROFESIONALES PARA APOYAR EL DISEÑO DE UNA MEDICIÓN DE IMPACTO DE LA CAPACITACIÓN DE LOS FUNCIONARIOS DE MIGRACIÓN COLOMBIA, DE ACUERDO CON LAS CONDICIONES SEÑALADAS Y ESPECIFICACIONES TÉCNICAS DESCRITAS EN LOS ESTUDIOS PREVIOS Y LA PROPUESTA PRESENTADA POR EL CONTRATISTA.-</t>
  </si>
  <si>
    <t>36416</t>
  </si>
  <si>
    <t>MARGOTH VEGA PÁEZ</t>
  </si>
  <si>
    <t>CAMILA</t>
  </si>
  <si>
    <t>Contratar la prestación de los servicios especializados para la validación o autenticación  de información de identidad relacionada con usuarios que requieren certificados de movimientos migratorios o prórrogas de permanencia  para mitigar la gestión de riesgos y facilitar la toma de decisiones, en relación con la expedición de dichos documentos</t>
  </si>
  <si>
    <t>33416</t>
  </si>
  <si>
    <t>EXPERIAN COLOMBIA S.A.</t>
  </si>
  <si>
    <t>Prestar los servicios de renovación y actualización de información de la Unidad Administrativa Especial Migración Colombia, en el Directorio de Despachos Públicos de Colombia versión 2016- 2017</t>
  </si>
  <si>
    <t>35516</t>
  </si>
  <si>
    <t>PUBLICACIONES DESPACHOS PUBLICOS DE COLOMBIA - DPC LTDA.-</t>
  </si>
  <si>
    <t>JUAN ALEJANDRO OLAYA</t>
  </si>
  <si>
    <t>BOYRA S.A</t>
  </si>
  <si>
    <t>30 días</t>
  </si>
  <si>
    <t>EDAL SAS</t>
  </si>
  <si>
    <t>22316</t>
  </si>
  <si>
    <t>A-2-0-4-4-23</t>
  </si>
  <si>
    <t>Suministros para seguridad y protección</t>
  </si>
  <si>
    <t>Contratar el mantenimiento locativo de las oficinas, bodegas, areas comunes, techos y cielo rasos en las instalaciones del edificio de la sede regional del eje cafetero ubicado en la avenida 30  de agosto no. 26-37 de la ciudad de pereira-risaralda.</t>
  </si>
  <si>
    <t>MANTENIMIEINTO LOCATIVO</t>
  </si>
  <si>
    <t>Contratar la prestación del servicio de mantenimiento general, preventivo y correctivo con suministro de repuestos  para los equipos de presión y eyector, así como el lavado de tanques y sumideros para los inmuebles a cargo de la Regional Andina de la UAEMC.</t>
  </si>
  <si>
    <t>721540
721015</t>
  </si>
  <si>
    <t>Servicio de edificios especializados y comercios
Servicio de apoyo para la construcción</t>
  </si>
  <si>
    <t>18616</t>
  </si>
  <si>
    <t>Contratar el servicio de mantenimiento preventivo y correctivo con suministro de repuestos originales u homologados, incluido servicio de lavado y despinche, para los vehículos multimarcas que conforman el parque automotor de la Unidad Administrativa Especial Migración Colombia, asignados a la Regional Amazonas, así como los vehículos marca: NISSAN, SUZUKI y TOYOTA que por su modelo o  ubicación, quedaron excluidos de los contratos monomarca.</t>
  </si>
  <si>
    <t>MANTENIMIEINTO VEHÍCULOS</t>
  </si>
  <si>
    <t>29516</t>
  </si>
  <si>
    <t>Contratar el suministro de combustibles (Gasolina Corriente y ACPM diésel corriente) para el parque automotor y la planta eléctrica asignados a la Regional Orinoquia de la Unidad Administrativa Especial Migración Colombia, en la Sede localizada en la Manzana 4 etapa 1 Primavera Biblioteca Departamental de Inírida, Guainía</t>
  </si>
  <si>
    <t>Petróleo y destilados</t>
  </si>
  <si>
    <t>18216</t>
  </si>
  <si>
    <t>GUAINIA</t>
  </si>
  <si>
    <t>PUERTO INIRIDA</t>
  </si>
  <si>
    <t>Contratar el mantenimiento preventivo y correctivo con suministro de repuestos originales para los vehículos marca TOYOTA que conforman el parque automotor de la Unidad Administrativa Especial Migración Colombia a Nivel Nacional.</t>
  </si>
  <si>
    <t>29116</t>
  </si>
  <si>
    <t>Contratar el servicio de mantenimiento preventivo y correctivo con suministro de repuestos nuevos  originales u homologados, incluido servicio de lavado y despinche, para los vehículos multimarcas que conforman el parque automotor de la Unidad Administrativa Especial Migración Colombia, designados a la Regional San Andrés,  así como los vehículos marca: CHEVROLET, SUZUKI, TOYOTA, CLUB CAR que por su modelo o  ubicación, quedaron excluidos de los contratos monomarca.-</t>
  </si>
  <si>
    <t>36316</t>
  </si>
  <si>
    <t>Contratar el suministro de combustibles (Gasolina Corriente y ACPM diésel corriente) para el parque automotor y las plantas eléctricas asignados al PCM terrestre de San Miguel en  la Regional Nariño de la Unidad Administrativa Especial Migración Colombia.</t>
  </si>
  <si>
    <t>36116</t>
  </si>
  <si>
    <t>SAN MIGUEL</t>
  </si>
  <si>
    <t>ANA MERCEDES</t>
  </si>
  <si>
    <t>Contratar el suministro de combustibles (Gasolina Corriente y ACPM diésel corriente) para el parque automotor y las plantas eléctricas asignadas a la Regional Antioquia de la Unidad Administrativa Especial Migración Colombia, Sedes Turbo y Capurganá.</t>
  </si>
  <si>
    <t>35916</t>
  </si>
  <si>
    <t>TURBO
CAPURGANA</t>
  </si>
  <si>
    <t>Contratar el suministro de combustibles (Gasolina Corriente y ACPM diésel corriente) para el parque automotor y la planta eléctrica asignados a la Regional Amazonas de la Unidad Administrativa Especial Migración Colombia, en la Sede localizada en la calle 9 No.9-62 de la ciudad de Leticia, Amazonas.</t>
  </si>
  <si>
    <t>35716</t>
  </si>
  <si>
    <t>CONTRATAR LOS SERVICIOS PROFESIONALES PARA LA REALIZACIÓN DE CURSOS DE INMERSION EN INGLÉS EN UN PAÍS EXTRANJERO CUYO IDIOMA DE ORIGEN SEA EL INGLÉS</t>
  </si>
  <si>
    <t>Contratar la prestación de servicios profesionales de traducción oficial y no oficial (para aquellos idiomas en los cuales no existen traductores oficiales en Colombia), de los textos y contenidos de los diferentes formatos que se emplean en los trámites de extranjería y demás actuaciones que adelanta la entidad en ejercicio de sus funciones,  a los idiomas de los migrantes que no tienen dominio del idioma castellano y están incursos en algún proceso a cargo de la Entidad, de acuerdo con las condiciones señaladas y especificaciones técnicas descritas en los Estudios Previos y la Propuesta presentada por EL CONTRATISTA.</t>
  </si>
  <si>
    <t>Servicios editoriales y de soporte</t>
  </si>
  <si>
    <t>34016</t>
  </si>
  <si>
    <t>APOYO A LA GESTIÓN PERSONA JURÍDICA</t>
  </si>
  <si>
    <t>ORBIS TRADUCCIONES SAS</t>
  </si>
  <si>
    <t>Enseñanza de idiomas extranjeros por inmersión</t>
  </si>
  <si>
    <t>37016</t>
  </si>
  <si>
    <t>CAPACITACIÓN DE IDIOMAS</t>
  </si>
  <si>
    <t>ESTADOS UNIDOS</t>
  </si>
  <si>
    <t>Contratar el suministro de combustibles (Gasolina Corriente y ACPM diésel corriente) para el parque automotor y la planta eléctrica asignados a la Regional Orinoquia de la Unidad Administrativa Especial Migración Colombia, en la Sede localizada en Carrera 10 N0.18-08 del municipio de Puerto Carreño</t>
  </si>
  <si>
    <t>Contratar el servicio de mantenimiento preventivo y correctivo con suministro de repuestos originales u homologados, incluido el servicio de lavado y despinche para los vehículos multimarcas, que conforman el parque automotor de la Unidad Administrativa Especial Migración Colombia, asignados a la Regional Orinoquia en las ciudades de Arauca, Yopal, Puerto Carreño, Inírida y Villavicencio, así como los vehículos marca: TOYOTA, CHEVROLET, MAZDA, NISSAN, YAMAHA, SUSUKI Y EDUARDOÑO, que por su modelo o  ubicación quedaron excluidos de los contratos monomarca.</t>
  </si>
  <si>
    <t>36016</t>
  </si>
  <si>
    <t>PUERTO CARREÑO</t>
  </si>
  <si>
    <t>VICHADA</t>
  </si>
  <si>
    <t>29016</t>
  </si>
  <si>
    <t>ARAUCA, YOPAL, INIRIDA, PTO CARREÑO Y VILLAVICENCIO</t>
  </si>
  <si>
    <t>3 MESES</t>
  </si>
  <si>
    <t>SECOP II</t>
  </si>
  <si>
    <t>Contratar la prestación del servicio de vigilancia y seguridad privada para la Unidad Administrativa Especial Migración Colombia en sus sedes ubicadas a nivel nacional (Nivel Central, Regionales, Centros Facilitadores de Servicios Migratorios y Puestos de Control Migratorio).</t>
  </si>
  <si>
    <t>921015
921215</t>
  </si>
  <si>
    <t>Servicios de vigilancia
Servicios de guardias</t>
  </si>
  <si>
    <t>18516
6216</t>
  </si>
  <si>
    <t>A-2-0-4-5-10</t>
  </si>
  <si>
    <t>2.318.490.386,84 (Vig. 2016)
4.486.289.977 (Vig.2017 $4.486.289.977 - Vig.2018 $2.695.512.561)</t>
  </si>
  <si>
    <t>COLEGIO MAYOR DE NUESTRA SEÑORA DEL ROSARIO</t>
  </si>
  <si>
    <t>CONTRATA LA ADQUISICIÓN DE INSUMOS QUE PERMITAN EL USO DE SELLOS DE MIGRACIÓN COLOMBIA, UTILIZADOS POR LOS OFICIALES DE MIGRACION QUE PRESTAN SUS SERVICIOS DE ATENCIÓN CIUDADANA EN LOS PUESTOS DE CONTROL MIGRATORIO AÉREOS, TERRESTRES, MARÍTIMOS Y FLUVIALES, COMO TAMBIÉN CFSM  NIVEL NACIONAL.-</t>
  </si>
  <si>
    <t>2016623140500101E</t>
  </si>
  <si>
    <t>2016623140500104E</t>
  </si>
  <si>
    <t>2016623141100011E</t>
  </si>
  <si>
    <t>2016623140500145E</t>
  </si>
  <si>
    <t>2016623140500143E</t>
  </si>
  <si>
    <t>2016623140500073E</t>
  </si>
  <si>
    <t>2016623140500150E</t>
  </si>
  <si>
    <t>2016623141100004E</t>
  </si>
  <si>
    <t>2016623140700010E</t>
  </si>
  <si>
    <t>2016623140500051E</t>
  </si>
  <si>
    <t>2016623140500139E</t>
  </si>
  <si>
    <t>2016623140500117E</t>
  </si>
  <si>
    <t>2016623140500154E</t>
  </si>
  <si>
    <t>VALOR HONORARIOS MENSUAL Y/O CANON</t>
  </si>
  <si>
    <t>CUMPLIMIENTO</t>
  </si>
  <si>
    <t>20%; 10%; 20%; 20%</t>
  </si>
  <si>
    <t>SEGUROS COMERCIALES BOLIVAR</t>
  </si>
  <si>
    <t>CARLOS FREDDY CRUZ VELÁSQUEZ</t>
  </si>
  <si>
    <t>30 DÍAS APROBACIÓN PÓLIZA</t>
  </si>
  <si>
    <t>BRITISH COUNCIL - CONCEJO BRITANICO</t>
  </si>
  <si>
    <t>BERLITZ COLOMBIA S.A.</t>
  </si>
  <si>
    <t>LEOPOLDO KLEE EBRATT</t>
  </si>
  <si>
    <t>ACTIVIDADES LUDICAS</t>
  </si>
  <si>
    <t>UNIÓN TEMPORAL FUNINDER</t>
  </si>
  <si>
    <t>CUMPLIMIENTO; SALARIOS; RES CIVIL EXTRACONTRACTUAL</t>
  </si>
  <si>
    <t>20%; 10% 20 SMMLV</t>
  </si>
  <si>
    <t>2016623140500156E</t>
  </si>
  <si>
    <t>Prestar los servicios profesionales con autonomía técnica y administrativa, en la oficina Asesora de Planeación en el proceso de Análisis Migratorio</t>
  </si>
  <si>
    <t>Servicios de personal</t>
  </si>
  <si>
    <t>37416</t>
  </si>
  <si>
    <t>APOYO A LA GESTIÓN PLANEACIÓN</t>
  </si>
  <si>
    <t>LAURA JEANNETE GALVEZ BERMUDEZ</t>
  </si>
  <si>
    <t>LEYDI ANDREA MARTINEZ GUTIERREZ</t>
  </si>
  <si>
    <t>Contratar la prestación de servicios profesionales para apoyar la gestión de la Dirección, de acuerdo con las condiciones señaladas y especificaciones técnicas descritas en los Estudios Previos y la Propuesta presentada por EL CONTRATISTA.</t>
  </si>
  <si>
    <t>37516</t>
  </si>
  <si>
    <t>APOYO A LA GESTIÓN DE DIRECCIÓN</t>
  </si>
  <si>
    <t>MARIA JOSÉ YEPES GIRALDO</t>
  </si>
  <si>
    <t>WINSTON ANDRÉS MARTÍNEZ ACOSTA</t>
  </si>
  <si>
    <t>OFICINA ASESORA DE PLANEACION</t>
  </si>
  <si>
    <t>CONTRATAR LA PRESTACION DE SERVICIOS PROFESIONALES PARA EL FORTALECIMIENTO Y CONSOLIDACION DEL SISTEMA INTEGRADO DE GESTION DE CALIDAD.</t>
  </si>
  <si>
    <t>Servicios de Oficina</t>
  </si>
  <si>
    <t>38316</t>
  </si>
  <si>
    <t>APOYO A LA GESTIÓN OFICINA DE PLANEACIÓN</t>
  </si>
  <si>
    <t>ANDREA CATALINA BONILLA RODRÍGUEZ</t>
  </si>
  <si>
    <t>ROLANDO GARNICA ARIA</t>
  </si>
  <si>
    <t>2016623140500163E</t>
  </si>
  <si>
    <t>El CONTRATISTA, en virtud de sus condiciones académicas, se obliga para con MIGRACION COLOMBIA, a prestar los Servicios profesionales para acompañar a los procesos en la mejora e innovación, impulsando ejercicios de auto revisión (medidas de desempeño y gestión del riesgo) entre otros aspectos metodológicos y
documentales que permitan orientar una gestión de calidad</t>
  </si>
  <si>
    <t>38216</t>
  </si>
  <si>
    <t>AREIZA PRIMOS LIMITADA</t>
  </si>
  <si>
    <t>TAMARA CABEZA PACHECO / DIANA HORTENCIA BRETT ROBINSON</t>
  </si>
  <si>
    <t>2016623140500125E</t>
  </si>
  <si>
    <t>2016623140500155E</t>
  </si>
  <si>
    <t>2016623141100007E</t>
  </si>
  <si>
    <t>KAREN MILENA RODRÍGUEZ ALVAREZ</t>
  </si>
  <si>
    <t>Adquirir el plan anual de actualización y soporte para los productos IBM SPSS de conformidad con las especificaciones técnicas de la Unidad Administrativa Especial Migración Colombia</t>
  </si>
  <si>
    <t>AREA DE LA  NECESIDAD</t>
  </si>
  <si>
    <t>W&amp;M SOLUCIONES SAS</t>
  </si>
  <si>
    <t>EZEQUIEL SUAREZ LÓPEZ</t>
  </si>
  <si>
    <t>ESTACION DE SERVICIO EL NUEVO NAVEGANTE VÍA AL AEROPUERTO S.A.S.</t>
  </si>
  <si>
    <t>LILIANA ASTRID CASTELLANOS</t>
  </si>
  <si>
    <t>CARCO S.A.</t>
  </si>
  <si>
    <t>2016623140500149E</t>
  </si>
  <si>
    <t>MARCO TULIO ORTEGA</t>
  </si>
  <si>
    <t>2016623140500146E</t>
  </si>
  <si>
    <t>LUZ NATALIA GOMEZ ZULUAGA</t>
  </si>
  <si>
    <t>DIEGO ALEXANDER TRUJILLO</t>
  </si>
  <si>
    <t>2016623141100015E</t>
  </si>
  <si>
    <t>MARGARITA BUSTOS PEÑA</t>
  </si>
  <si>
    <t>SUPERCOMERCIAL DEL LLANO SAS</t>
  </si>
  <si>
    <t>2016623140500147E</t>
  </si>
  <si>
    <t>2016623140500153E</t>
  </si>
  <si>
    <t>2016623140500159E</t>
  </si>
  <si>
    <t>PRESTAR LOS SRERVICIOS PROFESIONALES PARA EL APOYO EN TEMAS LABORAL Y ADMINISTRATIVO A LA SUBDIRECCION DE TALENTO HUMANO DE MIGRACION COLOMBIA, CONSISTENTES EN EL ACOMPAÑAMIENTO, ASESORIA, REVISION Y MODIFICACION DE LA REGLAMENTACION DEL SISTEMA DE TURNOS Y FIJACION DE POLITICAS SOBRE COMPENSATORIOS DE ACUERDO CON LAS CONDICIONES SEÑALADAS EN LOS ESTUDIOS PREVIOS Y EN LA PROPUESTA PRESENTADA POR EL CONTRATISTA</t>
  </si>
  <si>
    <t>Servicios de Personal</t>
  </si>
  <si>
    <t>35416</t>
  </si>
  <si>
    <t>SERVICIOS PROFESIONALES</t>
  </si>
  <si>
    <t>2 meses</t>
  </si>
  <si>
    <t>2016623140500151E</t>
  </si>
  <si>
    <t>2016623140300027E</t>
  </si>
  <si>
    <t>432323
432326
811122</t>
  </si>
  <si>
    <t>Software de consulta y gestión de datos
Software específico para la industria
Mantenimiento y soporte del software</t>
  </si>
  <si>
    <t>38916</t>
  </si>
  <si>
    <t>VERIFICACIÓN CUMPLIMIENTO PROPUESTA CON REQUISITOS EXIGIDOS</t>
  </si>
  <si>
    <t>LICENCIAMIENTO Y SOPORTE</t>
  </si>
  <si>
    <t>INFORMESE SAS</t>
  </si>
  <si>
    <t>5 meses</t>
  </si>
  <si>
    <t>PRESTAR LOS SRERVICIOS PROFESIONALES PARA EL APOYO EN TEMAS LABORAL Y ADMINISTRATIVO A LA SUBDIRECCION DE TALENTO HUMANO DE MIGRACION COLOMBIA, CONSISTENTES EN EL ACOMPAÑAMIENTO, ASESORIA, REVISION Y MODIFICACION DE LA REGLAMENTACION DEL SISTEMA DE TURNOS Y FIJACION DE POLITICAS SOBRE COMPENSATORIOS DE ACUERDO CON LAS CONDICIONES SEÑALADAS EN LOS ESTUDIOS PREVIOS Y EN LA PROPUESTA PRESENTADA POR EL CONTRATISTA.</t>
  </si>
  <si>
    <t>MARI DOLLY PEDRAZA DE ARENAS</t>
  </si>
  <si>
    <t>2016623141100016E</t>
  </si>
  <si>
    <t>38816</t>
  </si>
  <si>
    <t>PUBLICACIONES SEMANA S.A.</t>
  </si>
  <si>
    <t>12 meses</t>
  </si>
  <si>
    <t>2016623141000022E</t>
  </si>
  <si>
    <t>36216</t>
  </si>
  <si>
    <t>C-213-1002-1</t>
  </si>
  <si>
    <t>Carros</t>
  </si>
  <si>
    <t>DISTRIBUIDORA NISSAN S.A.</t>
  </si>
  <si>
    <t>MARY RUTH FONSECE BECERRA</t>
  </si>
  <si>
    <t>Adquisición de un vehículo al cual se le dará uso como patrulla migratoria.</t>
  </si>
  <si>
    <t>2016623141000021E</t>
  </si>
  <si>
    <t>OUTSOURCING SUMINISTRO DE PAPELERIA Y TONER BAJO EL SISTEMA DE PROVEEDURIA CON MANEJO DE INVENTARIOS VIRTUALES. INCLUYE ELEMENTOS PARA ARCHIVO CAJAS Y CARPETAS</t>
  </si>
  <si>
    <t>Suministros de escritorio</t>
  </si>
  <si>
    <t>A-2-0-4-4-15</t>
  </si>
  <si>
    <t>elementos de papeleria</t>
  </si>
  <si>
    <t xml:space="preserve">LILIA FANNY GUEVARA PARRADO / SUMINITROS </t>
  </si>
  <si>
    <t>2016623140300021E</t>
  </si>
  <si>
    <t>2016623140500059E</t>
  </si>
  <si>
    <t>CONSEJO BRITANICO - BRITISH COUNCIL</t>
  </si>
  <si>
    <t>ELIZABETH RIVERA VELASQUEZ</t>
  </si>
  <si>
    <t>2016623140500168E</t>
  </si>
  <si>
    <t>2016623140500167E</t>
  </si>
  <si>
    <t>PARKER RANDALL COLOMBIA SAS</t>
  </si>
  <si>
    <t>Desarrollo de Política u objetivo empresariales</t>
  </si>
  <si>
    <t>41116</t>
  </si>
  <si>
    <t>BLEIDY ROCIO GAMBOA</t>
  </si>
  <si>
    <t>Contratar la prestación de servicios profesionales para  apoyar a la Dirección General en la redacción, análisis y preparación de la información que requiera el Director en el cumplimiento de sus funciones</t>
  </si>
  <si>
    <t>40916</t>
  </si>
  <si>
    <t>WINSTON MARTINEZ ACOSTA</t>
  </si>
  <si>
    <t>ROLANDO GARCIA ARIAS</t>
  </si>
  <si>
    <t>PROFESIONAL APOYO A LA GESTIÓN OFICINA DE PLANEACIÓN</t>
  </si>
  <si>
    <t>VIGILANCIA Y SEGURIDAD PRIVADA</t>
  </si>
  <si>
    <t>COMPAÑÍA DE VIGILANCIA Y SEGURIDAD PRIVADA AGUILA DE ORO COLOMBIA LIMITADA</t>
  </si>
  <si>
    <t>CUMPLIMIENTO; SALARIOS; CAL SERVICIOS RESP CIVIL EXTRA; CIVIL CONTRACTUAL</t>
  </si>
  <si>
    <t>30%; 5%; 20%; 5%; 10 SMMLV</t>
  </si>
  <si>
    <t>CONTRATAR EL MANTENIMIENTO PREVENTIVO Y CORRECTIVO CON SUMINISTRO DE REPUESTOS ORIGINALES PARA LOS VEHÍCULOS MULTIMARCA QUE CONFORMAN EL PARQUE AUTOMOTOR DE LA UNIDAD ADMINISTRATIVA ESPECIAL MIGRACIÓN COLOMBIA DE LA REGIONAL OCCIDENTE.</t>
  </si>
  <si>
    <t>CONVOCATORIA</t>
  </si>
  <si>
    <t>INIVITACIÓN PÚBLICA</t>
  </si>
  <si>
    <t xml:space="preserve">VALLE DEL CAUCA Y CAUCA - </t>
  </si>
  <si>
    <t>CALI - B/VENTURA - POPAYAN</t>
  </si>
  <si>
    <t>COORDINADOR APOYO OCCIDENTE</t>
  </si>
  <si>
    <t>38716</t>
  </si>
  <si>
    <t>37316</t>
  </si>
  <si>
    <t>Contratar la adquisición de cinco (5) destructoras de papel para oficina, con destino a los Centros Facilitadores de la Regional Andina y el Aeropuerto el Dorado pertenecientes a la  UAEMC.</t>
  </si>
  <si>
    <t>Máquinas cortadoras de papel o accesorios</t>
  </si>
  <si>
    <t>DESTRUCTORAS DE PAPEL</t>
  </si>
  <si>
    <t>1 MES</t>
  </si>
  <si>
    <t>VEHÍCULOS</t>
  </si>
  <si>
    <r>
      <t xml:space="preserve">Prestación de servicios profesionales para apoyar y orientar a la Subdirección Administrativa y Financiera de la entidad en asuntos relacionados con la implementación y puesta en marcha de las </t>
    </r>
    <r>
      <rPr>
        <b/>
        <sz val="10"/>
        <rFont val="Arial Narrow"/>
        <family val="2"/>
      </rPr>
      <t>NORMAS INTERNACIONALES DE CONTABILIDAD DEL SECTOR PÚBLICO,</t>
    </r>
    <r>
      <rPr>
        <sz val="10"/>
        <rFont val="Arial Narrow"/>
        <family val="2"/>
      </rPr>
      <t xml:space="preserve"> según Resolución 533 e Instructivo 002 del 8 de octubre de 2015 de la Contaduría General de la Nación,</t>
    </r>
    <r>
      <rPr>
        <b/>
        <sz val="10"/>
        <rFont val="Arial Narrow"/>
        <family val="2"/>
      </rPr>
      <t xml:space="preserve"> </t>
    </r>
    <r>
      <rPr>
        <sz val="10"/>
        <rFont val="Arial Narrow"/>
        <family val="2"/>
      </rPr>
      <t xml:space="preserve">de acuerdo con las condiciones señaladas y especificaciones técnicas descritas en los Estudios Previos y la Propuesta presentada por </t>
    </r>
    <r>
      <rPr>
        <b/>
        <sz val="10"/>
        <rFont val="Arial Narrow"/>
        <family val="2"/>
      </rPr>
      <t>EL CONTRATISTA.</t>
    </r>
  </si>
  <si>
    <t>LLANTAS E IMPORTACIONES SAGU SAS</t>
  </si>
  <si>
    <t xml:space="preserve">Prestación de servicios profesionales para la elaboración del concepto técnico para la intervención de espacios y el funcionamiento de atención al público del edificio de Migración Colombia en la Calle 100 N° 11B ¿ 27 de la ciudad de Bogotá. </t>
  </si>
  <si>
    <t>SOLICITUD PROPUESTA</t>
  </si>
  <si>
    <t>41016</t>
  </si>
  <si>
    <t>C-113-1002-1</t>
  </si>
  <si>
    <t>SOCIEDAD COLOMBIANA DE INGENIEROS</t>
  </si>
  <si>
    <t>45 días</t>
  </si>
  <si>
    <t>FRANK DANIEL RAMOIS</t>
  </si>
  <si>
    <t>Contratar la actualización, mantenimiento y soporte técnico del Software Aranda y ampliación de su licenciamiento, de acuerdo con los requerimientos técnicos de la Unidad Administrativa Especial Migración Colombia.</t>
  </si>
  <si>
    <t>432315
811118
811122</t>
  </si>
  <si>
    <t>Software funcional específico de la empresa
Servicios d sistemas y administración de componentes de sistemas
Mantenimiento y soporte de software</t>
  </si>
  <si>
    <t>39516</t>
  </si>
  <si>
    <t>CUMPLIMIENTO; SALARIOS; CALID SERVICIO; CALID BIENES;</t>
  </si>
  <si>
    <t>TÉCNICO ADMINISTRATIVO</t>
  </si>
  <si>
    <t>2016623140500160E</t>
  </si>
  <si>
    <t>2016623140300028E</t>
  </si>
  <si>
    <t>SEBASTIN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</si>
</sst>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_);_(* \(#,##0\);_(* &quot;-&quot;??_);_(@_)"/>
    <numFmt numFmtId="165" formatCode="0_);\(0\)"/>
    <numFmt numFmtId="166" formatCode="yyyy/mm/dd"/>
  </numFmts>
  <fonts count="13" x14ac:knownFonts="1">
    <font>
      <sz val="11"/>
      <color theme="1"/>
      <name val="Calibri"/>
      <family val="2"/>
      <scheme val="minor"/>
    </font>
    <font>
      <sz val="11"/>
      <color theme="1"/>
      <name val="Calibri"/>
      <family val="2"/>
      <scheme val="minor"/>
    </font>
    <font>
      <sz val="10"/>
      <name val="Arial"/>
      <family val="2"/>
    </font>
    <font>
      <sz val="10"/>
      <name val="Arial Narrow"/>
      <family val="2"/>
    </font>
    <font>
      <b/>
      <sz val="10"/>
      <name val="Arial Narrow"/>
      <family val="2"/>
    </font>
    <font>
      <u/>
      <sz val="11"/>
      <color theme="10"/>
      <name val="Calibri"/>
      <family val="2"/>
      <scheme val="minor"/>
    </font>
    <font>
      <sz val="9"/>
      <color indexed="81"/>
      <name val="Tahoma"/>
      <family val="2"/>
    </font>
    <font>
      <sz val="11"/>
      <color theme="0"/>
      <name val="Calibri"/>
      <family val="2"/>
      <scheme val="minor"/>
    </font>
    <font>
      <sz val="10"/>
      <name val="Verdana"/>
      <family val="2"/>
    </font>
    <font>
      <u/>
      <sz val="10"/>
      <name val="Arial Narrow"/>
      <family val="2"/>
    </font>
    <font>
      <u/>
      <sz val="10"/>
      <name val="Calibri"/>
      <family val="2"/>
      <scheme val="minor"/>
    </font>
    <font>
      <u/>
      <sz val="11"/>
      <name val="Calibri"/>
      <family val="2"/>
      <scheme val="minor"/>
    </font>
    <font>
      <sz val="11"/>
      <name val="Calibri"/>
      <family val="2"/>
      <scheme val="minor"/>
    </font>
  </fonts>
  <fills count="4">
    <fill>
      <patternFill patternType="none"/>
    </fill>
    <fill>
      <patternFill patternType="gray125"/>
    </fill>
    <fill>
      <patternFill patternType="solid">
        <fgColor theme="4"/>
      </patternFill>
    </fill>
    <fill>
      <patternFill patternType="solid">
        <fgColor theme="4"/>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2">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5" fillId="0" borderId="0" applyNumberFormat="0" applyFill="0" applyBorder="0" applyAlignment="0" applyProtection="0"/>
    <xf numFmtId="0" fontId="7" fillId="2" borderId="0" applyNumberFormat="0" applyBorder="0" applyAlignment="0" applyProtection="0"/>
    <xf numFmtId="49" fontId="8" fillId="0" borderId="0">
      <alignment horizontal="left" vertical="center"/>
    </xf>
  </cellStyleXfs>
  <cellXfs count="103">
    <xf numFmtId="0" fontId="0" fillId="0" borderId="0" xfId="0"/>
    <xf numFmtId="0" fontId="3" fillId="0" borderId="1" xfId="0" applyFont="1" applyFill="1" applyBorder="1" applyAlignment="1">
      <alignment vertical="center" wrapText="1"/>
    </xf>
    <xf numFmtId="0" fontId="3"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43" fontId="3" fillId="0" borderId="1" xfId="1" applyFont="1" applyFill="1" applyBorder="1" applyAlignment="1">
      <alignment horizontal="center" vertical="center" wrapText="1"/>
    </xf>
    <xf numFmtId="0" fontId="3" fillId="0" borderId="1" xfId="0" applyFont="1" applyFill="1" applyBorder="1" applyAlignment="1">
      <alignment horizontal="center" vertical="center" wrapText="1"/>
    </xf>
    <xf numFmtId="1" fontId="3" fillId="0" borderId="1" xfId="1" applyNumberFormat="1" applyFont="1" applyFill="1" applyBorder="1" applyAlignment="1">
      <alignment horizontal="center" vertical="center"/>
    </xf>
    <xf numFmtId="3" fontId="3" fillId="0" borderId="1" xfId="1" applyNumberFormat="1" applyFont="1" applyFill="1" applyBorder="1" applyAlignment="1">
      <alignment vertical="center"/>
    </xf>
    <xf numFmtId="166" fontId="3" fillId="0" borderId="1" xfId="1"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xf>
    <xf numFmtId="16" fontId="3"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14" fontId="3" fillId="0" borderId="1" xfId="1" applyNumberFormat="1" applyFont="1" applyFill="1" applyBorder="1" applyAlignment="1">
      <alignment horizontal="center" vertical="center" wrapText="1"/>
    </xf>
    <xf numFmtId="49" fontId="3" fillId="0" borderId="1" xfId="1" applyNumberFormat="1" applyFont="1" applyFill="1" applyBorder="1" applyAlignment="1">
      <alignment horizontal="center" vertical="center" wrapText="1"/>
    </xf>
    <xf numFmtId="43" fontId="3" fillId="0" borderId="1" xfId="1" applyFont="1" applyFill="1" applyBorder="1" applyAlignment="1">
      <alignment horizontal="center" vertical="center"/>
    </xf>
    <xf numFmtId="49" fontId="3" fillId="0" borderId="1" xfId="0" applyNumberFormat="1" applyFont="1" applyFill="1" applyBorder="1" applyAlignment="1">
      <alignment horizontal="center" vertical="center"/>
    </xf>
    <xf numFmtId="1" fontId="3" fillId="0" borderId="1" xfId="1" applyNumberFormat="1" applyFont="1" applyFill="1" applyBorder="1" applyAlignment="1">
      <alignment horizontal="center" vertical="center" wrapText="1"/>
    </xf>
    <xf numFmtId="43" fontId="3" fillId="0" borderId="0" xfId="1" applyFont="1" applyFill="1" applyBorder="1" applyAlignment="1">
      <alignment horizontal="center" vertical="center"/>
    </xf>
    <xf numFmtId="14" fontId="3" fillId="0" borderId="1" xfId="1" applyNumberFormat="1" applyFont="1" applyFill="1" applyBorder="1" applyAlignment="1">
      <alignment horizontal="center" vertical="center"/>
    </xf>
    <xf numFmtId="164" fontId="3" fillId="0" borderId="1" xfId="1" applyNumberFormat="1" applyFont="1" applyFill="1" applyBorder="1" applyAlignment="1">
      <alignment horizontal="center" vertical="center"/>
    </xf>
    <xf numFmtId="4" fontId="3" fillId="0" borderId="1" xfId="1" applyNumberFormat="1" applyFont="1" applyFill="1" applyBorder="1" applyAlignment="1">
      <alignment horizontal="center" vertical="center"/>
    </xf>
    <xf numFmtId="49" fontId="3" fillId="0" borderId="1" xfId="1" applyNumberFormat="1" applyFont="1" applyFill="1" applyBorder="1" applyAlignment="1">
      <alignment horizontal="center" vertical="center"/>
    </xf>
    <xf numFmtId="9" fontId="3" fillId="0" borderId="1" xfId="2" applyFont="1" applyFill="1" applyBorder="1" applyAlignment="1">
      <alignment horizontal="center" vertical="center" wrapText="1"/>
    </xf>
    <xf numFmtId="14" fontId="3" fillId="0" borderId="1" xfId="0" applyNumberFormat="1" applyFont="1" applyFill="1" applyBorder="1" applyAlignment="1">
      <alignment horizontal="center" vertical="center"/>
    </xf>
    <xf numFmtId="0" fontId="3" fillId="0" borderId="0" xfId="1" applyNumberFormat="1" applyFont="1" applyFill="1" applyAlignment="1">
      <alignment horizontal="center" vertical="center"/>
    </xf>
    <xf numFmtId="14" fontId="3" fillId="0" borderId="0" xfId="1" applyNumberFormat="1" applyFont="1" applyFill="1" applyAlignment="1">
      <alignment horizontal="center" vertical="center"/>
    </xf>
    <xf numFmtId="43" fontId="3" fillId="0" borderId="0" xfId="1" applyFont="1" applyFill="1" applyAlignment="1">
      <alignment horizontal="center" vertical="center"/>
    </xf>
    <xf numFmtId="49" fontId="3" fillId="0" borderId="0" xfId="0" applyNumberFormat="1" applyFont="1" applyFill="1" applyAlignment="1">
      <alignment horizontal="center" vertical="center"/>
    </xf>
    <xf numFmtId="14" fontId="3" fillId="0" borderId="0" xfId="0" applyNumberFormat="1" applyFont="1" applyFill="1" applyAlignment="1">
      <alignment horizontal="center" vertical="center"/>
    </xf>
    <xf numFmtId="49" fontId="3" fillId="0" borderId="0" xfId="1" applyNumberFormat="1" applyFont="1" applyFill="1" applyAlignment="1">
      <alignment horizontal="center" vertical="center"/>
    </xf>
    <xf numFmtId="0" fontId="3" fillId="0" borderId="0" xfId="0" applyFont="1" applyFill="1" applyAlignment="1">
      <alignment horizontal="center" vertical="center" wrapText="1"/>
    </xf>
    <xf numFmtId="9" fontId="3" fillId="0" borderId="0" xfId="2" applyFont="1" applyFill="1" applyAlignment="1">
      <alignment horizontal="center" vertical="center" wrapText="1"/>
    </xf>
    <xf numFmtId="49" fontId="3" fillId="0" borderId="0" xfId="2" applyNumberFormat="1" applyFont="1" applyFill="1" applyAlignment="1">
      <alignment horizontal="center" vertical="center" wrapText="1"/>
    </xf>
    <xf numFmtId="14" fontId="3" fillId="0" borderId="0" xfId="0" applyNumberFormat="1" applyFont="1" applyFill="1" applyAlignment="1">
      <alignment horizontal="center" vertical="center" wrapText="1"/>
    </xf>
    <xf numFmtId="3" fontId="3" fillId="0" borderId="1" xfId="1" applyNumberFormat="1" applyFont="1" applyFill="1" applyBorder="1" applyAlignment="1">
      <alignment horizontal="right" vertical="center" wrapText="1"/>
    </xf>
    <xf numFmtId="14" fontId="3" fillId="0" borderId="1" xfId="0" applyNumberFormat="1" applyFont="1" applyFill="1" applyBorder="1" applyAlignment="1">
      <alignment horizontal="left" vertical="center" wrapText="1"/>
    </xf>
    <xf numFmtId="164" fontId="3" fillId="0" borderId="1" xfId="1" applyNumberFormat="1" applyFont="1" applyFill="1" applyBorder="1" applyAlignment="1">
      <alignment horizontal="right" vertical="center"/>
    </xf>
    <xf numFmtId="14" fontId="3" fillId="0" borderId="1" xfId="9" applyNumberFormat="1" applyFont="1" applyFill="1" applyBorder="1" applyAlignment="1">
      <alignment horizontal="left" vertical="center" wrapText="1"/>
    </xf>
    <xf numFmtId="0" fontId="3" fillId="0" borderId="1" xfId="0" applyFont="1" applyFill="1" applyBorder="1" applyAlignment="1">
      <alignment horizontal="right" vertical="center" wrapText="1"/>
    </xf>
    <xf numFmtId="0" fontId="5" fillId="0" borderId="1" xfId="9" applyNumberFormat="1" applyFill="1" applyBorder="1" applyAlignment="1">
      <alignment horizontal="center" vertical="center"/>
    </xf>
    <xf numFmtId="1" fontId="4" fillId="0" borderId="0" xfId="0" applyNumberFormat="1" applyFont="1" applyFill="1" applyBorder="1" applyAlignment="1">
      <alignment horizontal="center" vertical="center" wrapText="1"/>
    </xf>
    <xf numFmtId="1" fontId="3" fillId="0" borderId="0" xfId="1" applyNumberFormat="1" applyFont="1" applyFill="1" applyBorder="1" applyAlignment="1">
      <alignment horizontal="center" vertical="center"/>
    </xf>
    <xf numFmtId="3"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center"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left" vertical="center" wrapText="1"/>
    </xf>
    <xf numFmtId="1" fontId="3" fillId="0" borderId="0" xfId="1" applyNumberFormat="1" applyFont="1" applyFill="1" applyAlignment="1">
      <alignment horizontal="center" vertical="center"/>
    </xf>
    <xf numFmtId="14" fontId="3" fillId="0" borderId="1" xfId="0" applyNumberFormat="1" applyFont="1" applyFill="1" applyBorder="1" applyAlignment="1">
      <alignment vertical="center"/>
    </xf>
    <xf numFmtId="14" fontId="3" fillId="0" borderId="0" xfId="0" applyNumberFormat="1" applyFont="1" applyFill="1" applyAlignment="1">
      <alignment vertical="center"/>
    </xf>
    <xf numFmtId="0" fontId="3" fillId="0" borderId="1" xfId="0" applyFont="1" applyFill="1" applyBorder="1" applyAlignment="1">
      <alignment horizontal="left" vertical="center"/>
    </xf>
    <xf numFmtId="14" fontId="3" fillId="0" borderId="1" xfId="9" applyNumberFormat="1" applyFont="1" applyFill="1" applyBorder="1" applyAlignment="1">
      <alignment vertical="center" wrapText="1"/>
    </xf>
    <xf numFmtId="0" fontId="3" fillId="0" borderId="0" xfId="0" applyFont="1" applyFill="1" applyAlignment="1">
      <alignment horizontal="left" vertical="center"/>
    </xf>
    <xf numFmtId="0" fontId="3" fillId="0" borderId="1" xfId="9" applyFont="1" applyFill="1" applyBorder="1" applyAlignment="1">
      <alignment horizontal="center" vertical="center"/>
    </xf>
    <xf numFmtId="165" fontId="3" fillId="0" borderId="1" xfId="1" applyNumberFormat="1" applyFont="1" applyFill="1" applyBorder="1" applyAlignment="1">
      <alignment horizontal="center" vertical="center"/>
    </xf>
    <xf numFmtId="0" fontId="3" fillId="0" borderId="1" xfId="0" applyFont="1" applyFill="1" applyBorder="1" applyAlignment="1">
      <alignment vertical="center"/>
    </xf>
    <xf numFmtId="49" fontId="9" fillId="0" borderId="1" xfId="9" applyNumberFormat="1" applyFont="1" applyFill="1" applyBorder="1" applyAlignment="1">
      <alignment horizontal="center" vertical="center"/>
    </xf>
    <xf numFmtId="0" fontId="9" fillId="0" borderId="1" xfId="9" applyNumberFormat="1" applyFont="1" applyFill="1" applyBorder="1" applyAlignment="1">
      <alignment horizontal="center" vertical="center"/>
    </xf>
    <xf numFmtId="4" fontId="3" fillId="0" borderId="1" xfId="1" applyNumberFormat="1" applyFont="1" applyFill="1" applyBorder="1" applyAlignment="1">
      <alignment horizontal="right" vertical="center"/>
    </xf>
    <xf numFmtId="0" fontId="3" fillId="0" borderId="0" xfId="0" applyFont="1" applyFill="1" applyBorder="1" applyAlignment="1">
      <alignment horizontal="center" vertical="center"/>
    </xf>
    <xf numFmtId="0" fontId="3" fillId="0" borderId="1" xfId="0" applyFont="1" applyFill="1" applyBorder="1" applyAlignment="1">
      <alignment horizontal="right" vertical="center"/>
    </xf>
    <xf numFmtId="0" fontId="10" fillId="0" borderId="1" xfId="9" applyNumberFormat="1" applyFont="1" applyFill="1" applyBorder="1" applyAlignment="1">
      <alignment horizontal="center" vertical="center"/>
    </xf>
    <xf numFmtId="0" fontId="10" fillId="0" borderId="1" xfId="9" applyFont="1" applyFill="1" applyBorder="1" applyAlignment="1">
      <alignment horizontal="center" vertical="center"/>
    </xf>
    <xf numFmtId="14" fontId="3" fillId="0" borderId="1" xfId="1" applyNumberFormat="1" applyFont="1" applyFill="1" applyBorder="1" applyAlignment="1">
      <alignment horizontal="left" vertical="center" wrapText="1"/>
    </xf>
    <xf numFmtId="0" fontId="11" fillId="0" borderId="1" xfId="9" applyNumberFormat="1" applyFont="1" applyFill="1" applyBorder="1" applyAlignment="1">
      <alignment horizontal="center" vertical="center"/>
    </xf>
    <xf numFmtId="1" fontId="3" fillId="0" borderId="0" xfId="0" applyNumberFormat="1" applyFont="1" applyFill="1" applyBorder="1" applyAlignment="1">
      <alignment horizontal="center" vertical="center"/>
    </xf>
    <xf numFmtId="0" fontId="3" fillId="0" borderId="0" xfId="0" applyFont="1" applyFill="1" applyAlignment="1">
      <alignment horizontal="right" vertical="center"/>
    </xf>
    <xf numFmtId="14" fontId="4" fillId="0" borderId="0" xfId="0" applyNumberFormat="1" applyFont="1" applyFill="1" applyAlignment="1">
      <alignment horizontal="center" vertical="center"/>
    </xf>
    <xf numFmtId="0" fontId="3" fillId="0" borderId="0" xfId="0" applyFont="1" applyFill="1" applyAlignment="1">
      <alignment horizontal="left" vertical="center" wrapText="1"/>
    </xf>
    <xf numFmtId="0" fontId="3" fillId="0" borderId="0" xfId="0" applyNumberFormat="1" applyFont="1" applyFill="1" applyAlignment="1">
      <alignment horizontal="justify" vertical="top" wrapText="1"/>
    </xf>
    <xf numFmtId="0" fontId="3" fillId="0" borderId="0" xfId="0" applyNumberFormat="1" applyFont="1" applyFill="1" applyAlignment="1">
      <alignment horizontal="center" vertical="center" wrapText="1"/>
    </xf>
    <xf numFmtId="0" fontId="3" fillId="0" borderId="0" xfId="0" applyNumberFormat="1" applyFont="1" applyFill="1" applyAlignment="1">
      <alignment horizontal="left" vertical="center" wrapText="1"/>
    </xf>
    <xf numFmtId="4" fontId="3" fillId="0" borderId="0" xfId="1" applyNumberFormat="1" applyFont="1" applyFill="1" applyAlignment="1">
      <alignment horizontal="right" vertical="center"/>
    </xf>
    <xf numFmtId="3" fontId="3" fillId="0" borderId="0" xfId="1" applyNumberFormat="1" applyFont="1" applyFill="1" applyAlignment="1">
      <alignment vertical="center"/>
    </xf>
    <xf numFmtId="4" fontId="3" fillId="0" borderId="0" xfId="1" applyNumberFormat="1" applyFont="1" applyFill="1" applyAlignment="1">
      <alignment horizontal="center" vertical="center"/>
    </xf>
    <xf numFmtId="164" fontId="3" fillId="0" borderId="0" xfId="1" applyNumberFormat="1" applyFont="1" applyFill="1" applyAlignment="1">
      <alignment horizontal="center" vertical="center" wrapText="1"/>
    </xf>
    <xf numFmtId="0" fontId="3" fillId="0" borderId="1" xfId="10" applyFont="1" applyFill="1" applyBorder="1" applyAlignment="1">
      <alignment vertical="center" wrapText="1"/>
    </xf>
    <xf numFmtId="0" fontId="3" fillId="0" borderId="0" xfId="0" applyFont="1" applyFill="1" applyAlignment="1">
      <alignment vertical="center" wrapText="1"/>
    </xf>
    <xf numFmtId="9" fontId="3" fillId="0" borderId="1" xfId="1" applyNumberFormat="1" applyFont="1" applyFill="1" applyBorder="1" applyAlignment="1">
      <alignment horizontal="center" vertical="center" wrapText="1"/>
    </xf>
    <xf numFmtId="0" fontId="11" fillId="0" borderId="1" xfId="9" applyFont="1" applyFill="1" applyBorder="1" applyAlignment="1">
      <alignment horizontal="center" vertical="center"/>
    </xf>
    <xf numFmtId="0" fontId="12" fillId="0" borderId="1" xfId="0" applyFont="1" applyFill="1" applyBorder="1" applyAlignment="1">
      <alignment horizontal="center" vertical="center"/>
    </xf>
    <xf numFmtId="0" fontId="5" fillId="0" borderId="1" xfId="9" applyFill="1" applyBorder="1" applyAlignment="1">
      <alignment horizontal="center" vertical="center"/>
    </xf>
    <xf numFmtId="49" fontId="4" fillId="3" borderId="1" xfId="3" applyNumberFormat="1" applyFont="1" applyFill="1" applyBorder="1" applyAlignment="1">
      <alignment horizontal="left" vertical="center" wrapText="1"/>
    </xf>
    <xf numFmtId="49" fontId="4" fillId="3" borderId="1" xfId="3" applyNumberFormat="1" applyFont="1" applyFill="1" applyBorder="1" applyAlignment="1">
      <alignment horizontal="right" vertical="center" wrapText="1"/>
    </xf>
    <xf numFmtId="0" fontId="4" fillId="3" borderId="1" xfId="1" applyNumberFormat="1" applyFont="1" applyFill="1" applyBorder="1" applyAlignment="1">
      <alignment horizontal="center" vertical="center" wrapText="1"/>
    </xf>
    <xf numFmtId="49" fontId="4" fillId="3" borderId="1" xfId="3" applyNumberFormat="1" applyFont="1" applyFill="1" applyBorder="1" applyAlignment="1">
      <alignment horizontal="center" vertical="center" wrapText="1"/>
    </xf>
    <xf numFmtId="49" fontId="4" fillId="3" borderId="1" xfId="3" applyNumberFormat="1" applyFont="1" applyFill="1" applyBorder="1" applyAlignment="1">
      <alignment vertical="center" wrapText="1"/>
    </xf>
    <xf numFmtId="164" fontId="4" fillId="3" borderId="1" xfId="1" applyNumberFormat="1" applyFont="1" applyFill="1" applyBorder="1" applyAlignment="1">
      <alignment horizontal="center" vertical="center" wrapText="1"/>
    </xf>
    <xf numFmtId="49" fontId="4" fillId="3" borderId="1" xfId="1" applyNumberFormat="1" applyFont="1" applyFill="1" applyBorder="1" applyAlignment="1">
      <alignment horizontal="center" vertical="center" wrapText="1"/>
    </xf>
    <xf numFmtId="49" fontId="4" fillId="3" borderId="1" xfId="1" applyNumberFormat="1" applyFont="1" applyFill="1" applyBorder="1" applyAlignment="1">
      <alignment horizontal="left" vertical="center" wrapText="1"/>
    </xf>
    <xf numFmtId="4" fontId="4" fillId="3" borderId="1" xfId="3" applyNumberFormat="1" applyFont="1" applyFill="1" applyBorder="1" applyAlignment="1">
      <alignment horizontal="right" vertical="center" wrapText="1"/>
    </xf>
    <xf numFmtId="14" fontId="4" fillId="3" borderId="1" xfId="1" applyNumberFormat="1" applyFont="1" applyFill="1" applyBorder="1" applyAlignment="1">
      <alignment vertical="center" wrapText="1"/>
    </xf>
    <xf numFmtId="14" fontId="4" fillId="3" borderId="1" xfId="3" applyNumberFormat="1" applyFont="1" applyFill="1" applyBorder="1" applyAlignment="1">
      <alignment horizontal="center" vertical="center" wrapText="1"/>
    </xf>
    <xf numFmtId="165" fontId="4" fillId="3" borderId="1" xfId="1" applyNumberFormat="1" applyFont="1" applyFill="1" applyBorder="1" applyAlignment="1">
      <alignment horizontal="center" vertical="center" wrapText="1"/>
    </xf>
    <xf numFmtId="166" fontId="4" fillId="3" borderId="1" xfId="1" applyNumberFormat="1" applyFont="1" applyFill="1" applyBorder="1" applyAlignment="1">
      <alignment horizontal="center" vertical="center" wrapText="1"/>
    </xf>
    <xf numFmtId="14" fontId="4" fillId="3" borderId="1" xfId="1" applyNumberFormat="1" applyFont="1" applyFill="1" applyBorder="1" applyAlignment="1">
      <alignment horizontal="center" vertical="center" wrapText="1"/>
    </xf>
    <xf numFmtId="43" fontId="4" fillId="3" borderId="1" xfId="1" applyFont="1" applyFill="1" applyBorder="1" applyAlignment="1">
      <alignment horizontal="center" vertical="center" wrapText="1"/>
    </xf>
    <xf numFmtId="3" fontId="4" fillId="3" borderId="1" xfId="3" applyNumberFormat="1" applyFont="1" applyFill="1" applyBorder="1" applyAlignment="1">
      <alignment vertical="center" wrapText="1"/>
    </xf>
    <xf numFmtId="1" fontId="4" fillId="3" borderId="1" xfId="1" applyNumberFormat="1" applyFont="1" applyFill="1" applyBorder="1" applyAlignment="1">
      <alignment horizontal="center" vertical="center" wrapText="1"/>
    </xf>
    <xf numFmtId="4" fontId="4" fillId="3" borderId="1" xfId="1" applyNumberFormat="1" applyFont="1" applyFill="1" applyBorder="1" applyAlignment="1">
      <alignment horizontal="center" vertical="center" wrapText="1"/>
    </xf>
    <xf numFmtId="49" fontId="4" fillId="3" borderId="1" xfId="2" applyNumberFormat="1" applyFont="1" applyFill="1" applyBorder="1" applyAlignment="1">
      <alignment horizontal="center" vertical="center" wrapText="1"/>
    </xf>
  </cellXfs>
  <cellStyles count="12">
    <cellStyle name="BodyStyle" xfId="11"/>
    <cellStyle name="Énfasis1" xfId="10" builtinId="29"/>
    <cellStyle name="Hipervínculo" xfId="9" builtinId="8"/>
    <cellStyle name="Millares" xfId="1" builtinId="3"/>
    <cellStyle name="Millares 2" xfId="4"/>
    <cellStyle name="Normal" xfId="0" builtinId="0"/>
    <cellStyle name="Normal 15" xfId="5"/>
    <cellStyle name="Normal 17" xfId="6"/>
    <cellStyle name="Normal 2" xfId="3"/>
    <cellStyle name="Normal 6" xfId="7"/>
    <cellStyle name="Normal 9" xfId="8"/>
    <cellStyle name="Porcentaje" xfId="2" builtinId="5"/>
  </cellStyles>
  <dxfs count="73">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s>
  <tableStyles count="0" defaultTableStyle="TableStyleMedium2" defaultPivotStyle="PivotStyleLight16"/>
  <colors>
    <mruColors>
      <color rgb="FFFFCCCC"/>
      <color rgb="FFFF0066"/>
      <color rgb="FFFFFF99"/>
      <color rgb="FF00FF00"/>
      <color rgb="FFFF6600"/>
      <color rgb="FFFF9999"/>
      <color rgb="FFFF7C80"/>
      <color rgb="FF000099"/>
      <color rgb="FF0066FF"/>
      <color rgb="FFFF5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contratos.gov.co/consultas/detalleProceso.do?numConstancia=16-12-5142122" TargetMode="External"/><Relationship Id="rId13" Type="http://schemas.openxmlformats.org/officeDocument/2006/relationships/hyperlink" Target="https://www.contratos.gov.co/consultas/detalleProceso.do?numConstancia=16-13-5113235" TargetMode="External"/><Relationship Id="rId18" Type="http://schemas.openxmlformats.org/officeDocument/2006/relationships/hyperlink" Target="https://www.contratos.gov.co/consultas/detalleProceso.do?numConstancia=16-13-5156560" TargetMode="External"/><Relationship Id="rId26" Type="http://schemas.openxmlformats.org/officeDocument/2006/relationships/hyperlink" Target="https://www.contratos.gov.co/consultas/detalleProceso.do?numConstancia=16-12-5177541" TargetMode="External"/><Relationship Id="rId39" Type="http://schemas.openxmlformats.org/officeDocument/2006/relationships/hyperlink" Target="https://www.contratos.gov.co/consultas/detalleProceso.do?numConstancia=16-12-5283408" TargetMode="External"/><Relationship Id="rId3" Type="http://schemas.openxmlformats.org/officeDocument/2006/relationships/hyperlink" Target="http://www.contratos.gov.co/consultas/detalleProceso.do?numConstancia=16-12-5056474" TargetMode="External"/><Relationship Id="rId21" Type="http://schemas.openxmlformats.org/officeDocument/2006/relationships/hyperlink" Target="https://www.contratos.gov.co/consultas/detalleProceso.do?numConstancia=16-13-5164122" TargetMode="External"/><Relationship Id="rId34" Type="http://schemas.openxmlformats.org/officeDocument/2006/relationships/hyperlink" Target="http://www.colombiacompra.gov.co/tienda-virtual-del-estado-colombiano/orden-de-compra/9111" TargetMode="External"/><Relationship Id="rId42" Type="http://schemas.openxmlformats.org/officeDocument/2006/relationships/vmlDrawing" Target="../drawings/vmlDrawing1.vml"/><Relationship Id="rId7" Type="http://schemas.openxmlformats.org/officeDocument/2006/relationships/hyperlink" Target="http://www.contratos.gov.co/consultas/detalleProceso.do?numConstancia=16-12-5137604" TargetMode="External"/><Relationship Id="rId12" Type="http://schemas.openxmlformats.org/officeDocument/2006/relationships/hyperlink" Target="https://www.contratos.gov.co/consultas/detalleProceso.do?numConstancia=16-12-5159753" TargetMode="External"/><Relationship Id="rId17" Type="http://schemas.openxmlformats.org/officeDocument/2006/relationships/hyperlink" Target="https://www.contratos.gov.co/consultas/detalleProceso.do?numConstancia=16-13-5158413" TargetMode="External"/><Relationship Id="rId25" Type="http://schemas.openxmlformats.org/officeDocument/2006/relationships/hyperlink" Target="https://www.contratos.gov.co/consultas/detalleProceso.do?numConstancia=16-13-5171478" TargetMode="External"/><Relationship Id="rId33" Type="http://schemas.openxmlformats.org/officeDocument/2006/relationships/hyperlink" Target="http://www.colombiacompra.gov.co/tienda-virtual-del-estado-colombiano/orden-de-compra/8852" TargetMode="External"/><Relationship Id="rId38" Type="http://schemas.openxmlformats.org/officeDocument/2006/relationships/hyperlink" Target="https://www.contratos.gov.co/consultas/detalleProceso.do?numConstancia=16-13-5283502" TargetMode="External"/><Relationship Id="rId2" Type="http://schemas.openxmlformats.org/officeDocument/2006/relationships/hyperlink" Target="http://www.contratos.gov.co/consultas/detalleProceso.do?numConstancia=16-12-5023874" TargetMode="External"/><Relationship Id="rId16" Type="http://schemas.openxmlformats.org/officeDocument/2006/relationships/hyperlink" Target="https://www.contratos.gov.co/consultas/detalleProceso.do?numConstancia=16-13-5153721" TargetMode="External"/><Relationship Id="rId20" Type="http://schemas.openxmlformats.org/officeDocument/2006/relationships/hyperlink" Target="https://www.contratos.gov.co/consultas/detalleProceso.do?numConstancia=16-13-5162326" TargetMode="External"/><Relationship Id="rId29" Type="http://schemas.openxmlformats.org/officeDocument/2006/relationships/hyperlink" Target="http://www.contratos.gov.co/consultas/detalleProceso.do?numConstancia=16-12-5207432" TargetMode="External"/><Relationship Id="rId41" Type="http://schemas.openxmlformats.org/officeDocument/2006/relationships/printerSettings" Target="../printerSettings/printerSettings1.bin"/><Relationship Id="rId1" Type="http://schemas.openxmlformats.org/officeDocument/2006/relationships/hyperlink" Target="https://www.contratos.gov.co/consultas/detalleProceso.do?numConstancia=16-1-156755" TargetMode="External"/><Relationship Id="rId6" Type="http://schemas.openxmlformats.org/officeDocument/2006/relationships/hyperlink" Target="http://www.contratos.gov.co/consultas/detalleProceso.do?numConstancia=16-12-5126879" TargetMode="External"/><Relationship Id="rId11" Type="http://schemas.openxmlformats.org/officeDocument/2006/relationships/hyperlink" Target="http://www.contratos.gov.co/consultas/detalleProceso.do?numConstancia=16-12-5158529" TargetMode="External"/><Relationship Id="rId24" Type="http://schemas.openxmlformats.org/officeDocument/2006/relationships/hyperlink" Target="https://www.contratos.gov.co/consultas/detalleProceso.do?numConstancia=16-13-5171314" TargetMode="External"/><Relationship Id="rId32" Type="http://schemas.openxmlformats.org/officeDocument/2006/relationships/hyperlink" Target="https://www.contratos.gov.co/consultas/detalleProceso.do?numConstancia=16-12-5236722" TargetMode="External"/><Relationship Id="rId37" Type="http://schemas.openxmlformats.org/officeDocument/2006/relationships/hyperlink" Target="file:///G:\MIGRACI&#211;N%202016\MIGRACI&#211;N%202016\INFORMES%202016\1.%20REPORTES%20INFORME%20GESTI&#211;N%20CONTRATOS%202016\PAABS%202016%20V13%20%2023%2006%202016.xls" TargetMode="External"/><Relationship Id="rId40" Type="http://schemas.openxmlformats.org/officeDocument/2006/relationships/hyperlink" Target="https://www.contratos.gov.co/consultas/detalleProceso.do?numConstancia=16-9-417424" TargetMode="External"/><Relationship Id="rId5" Type="http://schemas.openxmlformats.org/officeDocument/2006/relationships/hyperlink" Target="http://www.contratos.gov.co/consultas/detalleProceso.do?numConstancia=16-9-414493" TargetMode="External"/><Relationship Id="rId15" Type="http://schemas.openxmlformats.org/officeDocument/2006/relationships/hyperlink" Target="https://www.contratos.gov.co/consultas/detalleProceso.do?numConstancia=16-13-5145379" TargetMode="External"/><Relationship Id="rId23" Type="http://schemas.openxmlformats.org/officeDocument/2006/relationships/hyperlink" Target="https://www.contratos.gov.co/consultas/detalleProceso.do?numConstancia=16-12-5170485" TargetMode="External"/><Relationship Id="rId28" Type="http://schemas.openxmlformats.org/officeDocument/2006/relationships/hyperlink" Target="https://www.contratos.gov.co/consultas/detalleProceso.do?numConstancia=16-12-5203746" TargetMode="External"/><Relationship Id="rId36" Type="http://schemas.openxmlformats.org/officeDocument/2006/relationships/hyperlink" Target="https://www.contratos.gov.co/consultas/detalleProceso.do?numConstancia=16-12-5277856" TargetMode="External"/><Relationship Id="rId10" Type="http://schemas.openxmlformats.org/officeDocument/2006/relationships/hyperlink" Target="http://www.contratos.gov.co/consultas/detalleProceso.do?numConstancia=16-12-5157511" TargetMode="External"/><Relationship Id="rId19" Type="http://schemas.openxmlformats.org/officeDocument/2006/relationships/hyperlink" Target="https://www.contratos.gov.co/consultas/detalleProceso.do?numConstancia=16-13-5161693" TargetMode="External"/><Relationship Id="rId31" Type="http://schemas.openxmlformats.org/officeDocument/2006/relationships/hyperlink" Target="https://www.contratos.gov.co/consultas/detalleProceso.do?numConstancia=16-12-5235996" TargetMode="External"/><Relationship Id="rId4" Type="http://schemas.openxmlformats.org/officeDocument/2006/relationships/hyperlink" Target="http://www.contratos.gov.co/consultas/detalleProceso.do?numConstancia=16-9-414421" TargetMode="External"/><Relationship Id="rId9" Type="http://schemas.openxmlformats.org/officeDocument/2006/relationships/hyperlink" Target="http://www.contratos.gov.co/consultas/detalleProceso.do?numConstancia=16-12-5152905" TargetMode="External"/><Relationship Id="rId14" Type="http://schemas.openxmlformats.org/officeDocument/2006/relationships/hyperlink" Target="https://www.contratos.gov.co/consultas/detalleProceso.do?numConstancia=16-13-5145205" TargetMode="External"/><Relationship Id="rId22" Type="http://schemas.openxmlformats.org/officeDocument/2006/relationships/hyperlink" Target="https://www.contratos.gov.co/consultas/detalleProceso.do?numConstancia=16-12-5171551" TargetMode="External"/><Relationship Id="rId27" Type="http://schemas.openxmlformats.org/officeDocument/2006/relationships/hyperlink" Target="https://www.contratos.gov.co/consultas/detalleProceso.do?numConstancia=16-12-5186972" TargetMode="External"/><Relationship Id="rId30" Type="http://schemas.openxmlformats.org/officeDocument/2006/relationships/hyperlink" Target="https://www.contratos.gov.co/consultas/detalleProceso.do?numConstancia=16-12-5235276" TargetMode="External"/><Relationship Id="rId35" Type="http://schemas.openxmlformats.org/officeDocument/2006/relationships/hyperlink" Target="https://www.contratos.gov.co/consultas/detalleProceso.do?numConstancia=16-12-5274607" TargetMode="External"/><Relationship Id="rId43"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42"/>
  <sheetViews>
    <sheetView tabSelected="1" zoomScaleNormal="100" zoomScaleSheetLayoutView="85" workbookViewId="0">
      <pane xSplit="1" ySplit="1" topLeftCell="B2" activePane="bottomRight" state="frozen"/>
      <selection activeCell="K887" sqref="K887"/>
      <selection pane="topRight" activeCell="K887" sqref="K887"/>
      <selection pane="bottomLeft" activeCell="K887" sqref="K887"/>
      <selection pane="bottomRight" activeCell="F6" sqref="F6"/>
    </sheetView>
  </sheetViews>
  <sheetFormatPr baseColWidth="10" defaultColWidth="14.42578125" defaultRowHeight="12.75" x14ac:dyDescent="0.25"/>
  <cols>
    <col min="1" max="1" width="10.85546875" style="67" hidden="1" customWidth="1"/>
    <col min="2" max="2" width="2" style="67" customWidth="1"/>
    <col min="3" max="3" width="17.85546875" style="54" customWidth="1"/>
    <col min="4" max="4" width="19.5703125" style="68" customWidth="1"/>
    <col min="5" max="5" width="12.7109375" style="27" customWidth="1"/>
    <col min="6" max="6" width="13.7109375" style="69" customWidth="1"/>
    <col min="7" max="7" width="14.7109375" style="70" customWidth="1"/>
    <col min="8" max="8" width="19.7109375" style="70" hidden="1" customWidth="1"/>
    <col min="9" max="9" width="16.42578125" style="79" hidden="1" customWidth="1"/>
    <col min="10" max="10" width="49.42578125" style="71" hidden="1" customWidth="1"/>
    <col min="11" max="11" width="12.42578125" style="77" hidden="1" customWidth="1"/>
    <col min="12" max="12" width="9.85546875" style="72" hidden="1" customWidth="1"/>
    <col min="13" max="13" width="20.28515625" style="73" hidden="1" customWidth="1"/>
    <col min="14" max="14" width="15" style="74" hidden="1" customWidth="1"/>
    <col min="15" max="15" width="8.85546875" style="32" hidden="1" customWidth="1"/>
    <col min="16" max="16" width="12.140625" style="51" hidden="1" customWidth="1"/>
    <col min="17" max="18" width="14.28515625" style="54" hidden="1" customWidth="1"/>
    <col min="19" max="19" width="12.28515625" style="28" hidden="1" customWidth="1"/>
    <col min="20" max="20" width="11.85546875" style="32" hidden="1" customWidth="1"/>
    <col min="21" max="21" width="13.5703125" style="28" hidden="1" customWidth="1"/>
    <col min="22" max="22" width="13.7109375" style="56" customWidth="1"/>
    <col min="23" max="23" width="10.7109375" style="8" customWidth="1"/>
    <col min="24" max="24" width="11.7109375" style="28" customWidth="1"/>
    <col min="25" max="25" width="11.7109375" style="29" customWidth="1"/>
    <col min="26" max="26" width="18.7109375" style="70" customWidth="1"/>
    <col min="27" max="27" width="18.5703125" style="70" customWidth="1"/>
    <col min="28" max="28" width="15.85546875" style="33" customWidth="1"/>
    <col min="29" max="29" width="13.85546875" style="33" customWidth="1"/>
    <col min="30" max="30" width="20.7109375" style="70" customWidth="1"/>
    <col min="31" max="31" width="15.7109375" style="75" customWidth="1"/>
    <col min="32" max="32" width="12.7109375" style="30" customWidth="1"/>
    <col min="33" max="33" width="14.28515625" style="49" customWidth="1"/>
    <col min="34" max="34" width="11.42578125" style="31" customWidth="1"/>
    <col min="35" max="35" width="22.140625" style="29" customWidth="1"/>
    <col min="36" max="36" width="15.5703125" style="76" customWidth="1"/>
    <col min="37" max="37" width="13.42578125" style="29" customWidth="1"/>
    <col min="38" max="38" width="14.7109375" style="29" customWidth="1"/>
    <col min="39" max="39" width="19.42578125" style="33" customWidth="1"/>
    <col min="40" max="40" width="11.7109375" style="34" customWidth="1"/>
    <col min="41" max="42" width="14.140625" style="35" customWidth="1"/>
    <col min="43" max="43" width="15.140625" style="36" customWidth="1"/>
    <col min="44" max="44" width="12.85546875" style="31" customWidth="1"/>
    <col min="45" max="45" width="13.5703125" style="31" customWidth="1"/>
    <col min="46" max="46" width="13.85546875" style="28" customWidth="1"/>
    <col min="47" max="47" width="13.5703125" style="28" customWidth="1"/>
    <col min="48" max="48" width="21.7109375" style="70" customWidth="1"/>
    <col min="49" max="16384" width="14.42578125" style="61"/>
  </cols>
  <sheetData>
    <row r="1" spans="1:48" s="9" customFormat="1" ht="47.25" customHeight="1" x14ac:dyDescent="0.25">
      <c r="A1" s="43"/>
      <c r="B1" s="43"/>
      <c r="C1" s="84" t="s">
        <v>12</v>
      </c>
      <c r="D1" s="85" t="s">
        <v>42</v>
      </c>
      <c r="E1" s="86" t="s">
        <v>0</v>
      </c>
      <c r="F1" s="87" t="s">
        <v>30</v>
      </c>
      <c r="G1" s="84" t="s">
        <v>1</v>
      </c>
      <c r="H1" s="84" t="s">
        <v>61</v>
      </c>
      <c r="I1" s="88" t="s">
        <v>299</v>
      </c>
      <c r="J1" s="87" t="s">
        <v>6</v>
      </c>
      <c r="K1" s="89" t="s">
        <v>41</v>
      </c>
      <c r="L1" s="90" t="s">
        <v>47</v>
      </c>
      <c r="M1" s="91" t="s">
        <v>38</v>
      </c>
      <c r="N1" s="92" t="s">
        <v>50</v>
      </c>
      <c r="O1" s="90" t="s">
        <v>31</v>
      </c>
      <c r="P1" s="93" t="s">
        <v>32</v>
      </c>
      <c r="Q1" s="84" t="s">
        <v>46</v>
      </c>
      <c r="R1" s="84" t="s">
        <v>3</v>
      </c>
      <c r="S1" s="94" t="s">
        <v>48</v>
      </c>
      <c r="T1" s="87" t="s">
        <v>35</v>
      </c>
      <c r="U1" s="94" t="s">
        <v>11</v>
      </c>
      <c r="V1" s="95" t="s">
        <v>2</v>
      </c>
      <c r="W1" s="96" t="s">
        <v>54</v>
      </c>
      <c r="X1" s="97" t="s">
        <v>34</v>
      </c>
      <c r="Y1" s="98" t="s">
        <v>33</v>
      </c>
      <c r="Z1" s="84" t="s">
        <v>4</v>
      </c>
      <c r="AA1" s="84" t="s">
        <v>4</v>
      </c>
      <c r="AB1" s="87" t="s">
        <v>19</v>
      </c>
      <c r="AC1" s="87" t="s">
        <v>20</v>
      </c>
      <c r="AD1" s="84" t="s">
        <v>5</v>
      </c>
      <c r="AE1" s="99" t="s">
        <v>39</v>
      </c>
      <c r="AF1" s="87" t="s">
        <v>18</v>
      </c>
      <c r="AG1" s="100" t="s">
        <v>36</v>
      </c>
      <c r="AH1" s="90" t="s">
        <v>37</v>
      </c>
      <c r="AI1" s="98" t="s">
        <v>257</v>
      </c>
      <c r="AJ1" s="101" t="s">
        <v>82</v>
      </c>
      <c r="AK1" s="98" t="s">
        <v>24</v>
      </c>
      <c r="AL1" s="87" t="s">
        <v>25</v>
      </c>
      <c r="AM1" s="90" t="s">
        <v>9</v>
      </c>
      <c r="AN1" s="102" t="s">
        <v>10</v>
      </c>
      <c r="AO1" s="102" t="s">
        <v>8</v>
      </c>
      <c r="AP1" s="102" t="s">
        <v>23</v>
      </c>
      <c r="AQ1" s="97" t="s">
        <v>7</v>
      </c>
      <c r="AR1" s="87" t="s">
        <v>16</v>
      </c>
      <c r="AS1" s="87" t="s">
        <v>13</v>
      </c>
      <c r="AT1" s="97" t="s">
        <v>15</v>
      </c>
      <c r="AU1" s="97" t="s">
        <v>49</v>
      </c>
      <c r="AV1" s="91" t="s">
        <v>26</v>
      </c>
    </row>
    <row r="2" spans="1:48" s="20" customFormat="1" ht="38.25" x14ac:dyDescent="0.25">
      <c r="A2" s="44">
        <f t="shared" ref="A2:A4" si="0">(V2)</f>
        <v>91</v>
      </c>
      <c r="B2" s="44"/>
      <c r="C2" s="10" t="s">
        <v>79</v>
      </c>
      <c r="D2" s="41" t="s">
        <v>109</v>
      </c>
      <c r="E2" s="58">
        <v>2</v>
      </c>
      <c r="F2" s="8">
        <v>42459</v>
      </c>
      <c r="G2" s="11" t="s">
        <v>75</v>
      </c>
      <c r="H2" s="11" t="s">
        <v>75</v>
      </c>
      <c r="I2" s="1" t="s">
        <v>106</v>
      </c>
      <c r="J2" s="12" t="s">
        <v>107</v>
      </c>
      <c r="K2" s="19">
        <v>158</v>
      </c>
      <c r="L2" s="13" t="s">
        <v>110</v>
      </c>
      <c r="M2" s="12" t="s">
        <v>111</v>
      </c>
      <c r="N2" s="47">
        <v>370350000</v>
      </c>
      <c r="O2" s="57">
        <v>21116</v>
      </c>
      <c r="P2" s="57" t="s">
        <v>108</v>
      </c>
      <c r="Q2" s="53" t="s">
        <v>52</v>
      </c>
      <c r="R2" s="53" t="s">
        <v>96</v>
      </c>
      <c r="S2" s="15"/>
      <c r="T2" s="16"/>
      <c r="U2" s="15"/>
      <c r="V2" s="55">
        <v>91</v>
      </c>
      <c r="W2" s="8">
        <v>42528</v>
      </c>
      <c r="X2" s="8">
        <v>42528</v>
      </c>
      <c r="Y2" s="17">
        <f t="shared" ref="Y2" si="1">W2-X2</f>
        <v>0</v>
      </c>
      <c r="Z2" s="5" t="s">
        <v>68</v>
      </c>
      <c r="AA2" s="5" t="s">
        <v>266</v>
      </c>
      <c r="AB2" s="5" t="s">
        <v>100</v>
      </c>
      <c r="AC2" s="5" t="s">
        <v>100</v>
      </c>
      <c r="AD2" s="12" t="s">
        <v>267</v>
      </c>
      <c r="AE2" s="22">
        <v>900653246</v>
      </c>
      <c r="AF2" s="18" t="s">
        <v>72</v>
      </c>
      <c r="AG2" s="19">
        <v>115016</v>
      </c>
      <c r="AH2" s="8"/>
      <c r="AI2" s="4"/>
      <c r="AJ2" s="46">
        <v>359890000</v>
      </c>
      <c r="AK2" s="17"/>
      <c r="AL2" s="17">
        <f t="shared" ref="AL2" si="2">+AJ2+AK2</f>
        <v>359890000</v>
      </c>
      <c r="AM2" s="46" t="s">
        <v>268</v>
      </c>
      <c r="AN2" s="46" t="s">
        <v>269</v>
      </c>
      <c r="AO2" s="46" t="s">
        <v>21</v>
      </c>
      <c r="AP2" s="46" t="s">
        <v>21</v>
      </c>
      <c r="AQ2" s="8" t="s">
        <v>21</v>
      </c>
      <c r="AR2" s="8">
        <v>42558</v>
      </c>
      <c r="AS2" s="8">
        <v>42719</v>
      </c>
      <c r="AT2" s="4">
        <f t="shared" ref="AT2" si="3">AS2-AR2</f>
        <v>161</v>
      </c>
      <c r="AU2" s="4"/>
      <c r="AV2" s="12" t="s">
        <v>172</v>
      </c>
    </row>
    <row r="3" spans="1:48" ht="51" x14ac:dyDescent="0.25">
      <c r="A3" s="44">
        <f t="shared" si="0"/>
        <v>97</v>
      </c>
      <c r="B3" s="44"/>
      <c r="C3" s="12" t="s">
        <v>81</v>
      </c>
      <c r="D3" s="62" t="s">
        <v>349</v>
      </c>
      <c r="E3" s="59">
        <v>74</v>
      </c>
      <c r="F3" s="8">
        <v>42481</v>
      </c>
      <c r="G3" s="12" t="s">
        <v>59</v>
      </c>
      <c r="H3" s="12" t="s">
        <v>63</v>
      </c>
      <c r="I3" s="1" t="s">
        <v>43</v>
      </c>
      <c r="J3" s="2" t="s">
        <v>122</v>
      </c>
      <c r="K3" s="19">
        <v>261</v>
      </c>
      <c r="L3" s="13" t="s">
        <v>64</v>
      </c>
      <c r="M3" s="13" t="s">
        <v>65</v>
      </c>
      <c r="N3" s="60">
        <v>16692864</v>
      </c>
      <c r="O3" s="24" t="s">
        <v>123</v>
      </c>
      <c r="P3" s="50" t="s">
        <v>66</v>
      </c>
      <c r="Q3" s="40" t="s">
        <v>52</v>
      </c>
      <c r="R3" s="38" t="s">
        <v>53</v>
      </c>
      <c r="S3" s="21"/>
      <c r="T3" s="24"/>
      <c r="U3" s="21"/>
      <c r="V3" s="55">
        <v>97</v>
      </c>
      <c r="W3" s="8">
        <v>42535</v>
      </c>
      <c r="X3" s="21">
        <v>42535</v>
      </c>
      <c r="Y3" s="17">
        <f t="shared" ref="Y3:Y13" si="4">W3-X3</f>
        <v>0</v>
      </c>
      <c r="Z3" s="12" t="s">
        <v>90</v>
      </c>
      <c r="AA3" s="12" t="s">
        <v>125</v>
      </c>
      <c r="AB3" s="5" t="s">
        <v>56</v>
      </c>
      <c r="AC3" s="5" t="s">
        <v>56</v>
      </c>
      <c r="AD3" s="12" t="s">
        <v>126</v>
      </c>
      <c r="AE3" s="39">
        <v>830035246</v>
      </c>
      <c r="AF3" s="18" t="s">
        <v>69</v>
      </c>
      <c r="AG3" s="6">
        <v>119416</v>
      </c>
      <c r="AH3" s="26"/>
      <c r="AI3" s="17"/>
      <c r="AJ3" s="23">
        <v>16692864</v>
      </c>
      <c r="AK3" s="17"/>
      <c r="AL3" s="17">
        <f t="shared" ref="AL3:AL4" si="5">+AJ3+AK3</f>
        <v>16692864</v>
      </c>
      <c r="AM3" s="46" t="s">
        <v>258</v>
      </c>
      <c r="AN3" s="80">
        <v>0.1</v>
      </c>
      <c r="AO3" s="46" t="s">
        <v>21</v>
      </c>
      <c r="AP3" s="46" t="s">
        <v>21</v>
      </c>
      <c r="AQ3" s="8" t="s">
        <v>21</v>
      </c>
      <c r="AR3" s="8">
        <v>42535</v>
      </c>
      <c r="AS3" s="8">
        <v>42565</v>
      </c>
      <c r="AT3" s="4">
        <f t="shared" ref="AT3:AT4" si="6">AS3-AR3</f>
        <v>30</v>
      </c>
      <c r="AU3" s="65" t="s">
        <v>262</v>
      </c>
      <c r="AV3" s="12" t="s">
        <v>183</v>
      </c>
    </row>
    <row r="4" spans="1:48" ht="38.25" x14ac:dyDescent="0.25">
      <c r="A4" s="44">
        <f t="shared" si="0"/>
        <v>102</v>
      </c>
      <c r="B4" s="44"/>
      <c r="C4" s="52" t="s">
        <v>133</v>
      </c>
      <c r="D4" s="62" t="s">
        <v>249</v>
      </c>
      <c r="E4" s="63">
        <v>80</v>
      </c>
      <c r="F4" s="8">
        <v>42489</v>
      </c>
      <c r="G4" s="12" t="s">
        <v>59</v>
      </c>
      <c r="H4" s="11" t="s">
        <v>62</v>
      </c>
      <c r="I4" s="1" t="s">
        <v>130</v>
      </c>
      <c r="J4" s="2" t="s">
        <v>121</v>
      </c>
      <c r="K4" s="19">
        <v>248</v>
      </c>
      <c r="L4" s="13">
        <v>861017</v>
      </c>
      <c r="M4" s="13" t="s">
        <v>104</v>
      </c>
      <c r="N4" s="60">
        <v>45000000</v>
      </c>
      <c r="O4" s="24" t="s">
        <v>131</v>
      </c>
      <c r="P4" s="50" t="s">
        <v>112</v>
      </c>
      <c r="Q4" s="53" t="s">
        <v>52</v>
      </c>
      <c r="R4" s="14" t="s">
        <v>53</v>
      </c>
      <c r="S4" s="21"/>
      <c r="T4" s="24"/>
      <c r="U4" s="21"/>
      <c r="V4" s="55">
        <v>102</v>
      </c>
      <c r="W4" s="8">
        <v>42545</v>
      </c>
      <c r="X4" s="8">
        <v>42545</v>
      </c>
      <c r="Y4" s="17">
        <f t="shared" si="4"/>
        <v>0</v>
      </c>
      <c r="Z4" s="12" t="s">
        <v>103</v>
      </c>
      <c r="AA4" s="12" t="s">
        <v>55</v>
      </c>
      <c r="AB4" s="5" t="s">
        <v>56</v>
      </c>
      <c r="AC4" s="5" t="s">
        <v>56</v>
      </c>
      <c r="AD4" s="12" t="s">
        <v>132</v>
      </c>
      <c r="AE4" s="39">
        <v>860351894</v>
      </c>
      <c r="AF4" s="18" t="s">
        <v>97</v>
      </c>
      <c r="AG4" s="6">
        <v>129316</v>
      </c>
      <c r="AH4" s="26"/>
      <c r="AI4" s="17"/>
      <c r="AJ4" s="23">
        <v>45000000</v>
      </c>
      <c r="AK4" s="17"/>
      <c r="AL4" s="17">
        <f t="shared" si="5"/>
        <v>45000000</v>
      </c>
      <c r="AM4" s="46" t="s">
        <v>14</v>
      </c>
      <c r="AN4" s="46" t="s">
        <v>21</v>
      </c>
      <c r="AO4" s="46" t="s">
        <v>21</v>
      </c>
      <c r="AP4" s="46" t="s">
        <v>21</v>
      </c>
      <c r="AQ4" s="8" t="s">
        <v>21</v>
      </c>
      <c r="AR4" s="26">
        <v>42644</v>
      </c>
      <c r="AS4" s="26">
        <v>42704</v>
      </c>
      <c r="AT4" s="4">
        <f t="shared" si="6"/>
        <v>60</v>
      </c>
      <c r="AU4" s="21"/>
      <c r="AV4" s="12" t="s">
        <v>134</v>
      </c>
    </row>
    <row r="5" spans="1:48" ht="55.5" customHeight="1" x14ac:dyDescent="0.25">
      <c r="A5" s="44">
        <f t="shared" ref="A5:A18" si="7">(V5)</f>
        <v>92</v>
      </c>
      <c r="B5" s="44"/>
      <c r="C5" s="10" t="s">
        <v>58</v>
      </c>
      <c r="D5" s="62" t="s">
        <v>142</v>
      </c>
      <c r="E5" s="64">
        <v>12</v>
      </c>
      <c r="F5" s="8">
        <v>42482</v>
      </c>
      <c r="G5" s="11" t="s">
        <v>76</v>
      </c>
      <c r="H5" s="11" t="s">
        <v>77</v>
      </c>
      <c r="I5" s="78" t="s">
        <v>143</v>
      </c>
      <c r="J5" s="12" t="s">
        <v>144</v>
      </c>
      <c r="K5" s="19">
        <v>30</v>
      </c>
      <c r="L5" s="13" t="s">
        <v>146</v>
      </c>
      <c r="M5" s="13" t="s">
        <v>147</v>
      </c>
      <c r="N5" s="47">
        <v>72683987</v>
      </c>
      <c r="O5" s="3" t="s">
        <v>145</v>
      </c>
      <c r="P5" s="26" t="s">
        <v>66</v>
      </c>
      <c r="Q5" s="40" t="s">
        <v>52</v>
      </c>
      <c r="R5" s="38" t="s">
        <v>96</v>
      </c>
      <c r="S5" s="15"/>
      <c r="T5" s="16"/>
      <c r="U5" s="15"/>
      <c r="V5" s="55">
        <v>92</v>
      </c>
      <c r="W5" s="8">
        <v>42530</v>
      </c>
      <c r="X5" s="8">
        <v>42531</v>
      </c>
      <c r="Y5" s="17">
        <f t="shared" si="4"/>
        <v>-1</v>
      </c>
      <c r="Z5" s="12" t="s">
        <v>103</v>
      </c>
      <c r="AA5" s="12" t="s">
        <v>115</v>
      </c>
      <c r="AB5" s="12" t="s">
        <v>100</v>
      </c>
      <c r="AC5" s="12" t="s">
        <v>100</v>
      </c>
      <c r="AD5" s="12" t="s">
        <v>184</v>
      </c>
      <c r="AE5" s="22">
        <v>830100010</v>
      </c>
      <c r="AF5" s="18" t="s">
        <v>86</v>
      </c>
      <c r="AG5" s="19">
        <v>117516</v>
      </c>
      <c r="AH5" s="8">
        <v>42530</v>
      </c>
      <c r="AI5" s="17"/>
      <c r="AJ5" s="46">
        <v>72683987</v>
      </c>
      <c r="AK5" s="17"/>
      <c r="AL5" s="17">
        <f t="shared" ref="AL5" si="8">+AJ5+AK5</f>
        <v>72683987</v>
      </c>
      <c r="AM5" s="46" t="s">
        <v>148</v>
      </c>
      <c r="AN5" s="25" t="s">
        <v>113</v>
      </c>
      <c r="AO5" s="8"/>
      <c r="AP5" s="8" t="s">
        <v>260</v>
      </c>
      <c r="AQ5" s="8"/>
      <c r="AR5" s="8">
        <v>42531</v>
      </c>
      <c r="AS5" s="8">
        <v>42719</v>
      </c>
      <c r="AT5" s="4">
        <f t="shared" ref="AT5" si="9">AS5-AR5</f>
        <v>188</v>
      </c>
      <c r="AU5" s="4"/>
      <c r="AV5" s="12" t="s">
        <v>261</v>
      </c>
    </row>
    <row r="6" spans="1:48" ht="55.5" customHeight="1" x14ac:dyDescent="0.25">
      <c r="A6" s="44">
        <f t="shared" si="7"/>
        <v>100</v>
      </c>
      <c r="B6" s="44"/>
      <c r="C6" s="10" t="s">
        <v>137</v>
      </c>
      <c r="D6" s="62" t="s">
        <v>296</v>
      </c>
      <c r="E6" s="64">
        <v>13</v>
      </c>
      <c r="F6" s="8">
        <v>42485</v>
      </c>
      <c r="G6" s="11" t="s">
        <v>76</v>
      </c>
      <c r="H6" s="11" t="s">
        <v>77</v>
      </c>
      <c r="I6" s="1" t="s">
        <v>150</v>
      </c>
      <c r="J6" s="12" t="s">
        <v>149</v>
      </c>
      <c r="K6" s="19">
        <v>98</v>
      </c>
      <c r="L6" s="13">
        <v>251725</v>
      </c>
      <c r="M6" s="13" t="s">
        <v>151</v>
      </c>
      <c r="N6" s="47">
        <v>65000000</v>
      </c>
      <c r="O6" s="3" t="s">
        <v>155</v>
      </c>
      <c r="P6" s="26" t="s">
        <v>156</v>
      </c>
      <c r="Q6" s="40" t="s">
        <v>52</v>
      </c>
      <c r="R6" s="38" t="s">
        <v>96</v>
      </c>
      <c r="S6" s="15"/>
      <c r="T6" s="16"/>
      <c r="U6" s="15"/>
      <c r="V6" s="55">
        <v>100</v>
      </c>
      <c r="W6" s="8">
        <v>42541</v>
      </c>
      <c r="X6" s="8">
        <v>42542</v>
      </c>
      <c r="Y6" s="17">
        <f t="shared" si="4"/>
        <v>-1</v>
      </c>
      <c r="Z6" s="12" t="s">
        <v>98</v>
      </c>
      <c r="AA6" s="12" t="s">
        <v>153</v>
      </c>
      <c r="AB6" s="12" t="s">
        <v>100</v>
      </c>
      <c r="AC6" s="12" t="s">
        <v>100</v>
      </c>
      <c r="AD6" s="12" t="s">
        <v>382</v>
      </c>
      <c r="AE6" s="22">
        <v>800089111</v>
      </c>
      <c r="AF6" s="18" t="s">
        <v>86</v>
      </c>
      <c r="AG6" s="19">
        <v>122616</v>
      </c>
      <c r="AH6" s="8"/>
      <c r="AI6" s="17"/>
      <c r="AJ6" s="46">
        <v>65000000</v>
      </c>
      <c r="AK6" s="17"/>
      <c r="AL6" s="17">
        <f t="shared" ref="AL6" si="10">+AJ6+AK6</f>
        <v>65000000</v>
      </c>
      <c r="AM6" s="46" t="s">
        <v>154</v>
      </c>
      <c r="AN6" s="25" t="s">
        <v>113</v>
      </c>
      <c r="AO6" s="8"/>
      <c r="AP6" s="8"/>
      <c r="AQ6" s="8"/>
      <c r="AR6" s="8">
        <v>42542</v>
      </c>
      <c r="AS6" s="8">
        <v>42735</v>
      </c>
      <c r="AT6" s="4">
        <f>AS6-AR6</f>
        <v>193</v>
      </c>
      <c r="AU6" s="4"/>
      <c r="AV6" s="12"/>
    </row>
    <row r="7" spans="1:48" ht="38.25" x14ac:dyDescent="0.25">
      <c r="A7" s="44">
        <f t="shared" si="7"/>
        <v>104</v>
      </c>
      <c r="B7" s="44"/>
      <c r="C7" s="52" t="s">
        <v>80</v>
      </c>
      <c r="D7" s="62" t="s">
        <v>321</v>
      </c>
      <c r="E7" s="63">
        <v>82</v>
      </c>
      <c r="F7" s="8">
        <v>42510</v>
      </c>
      <c r="G7" s="12" t="s">
        <v>59</v>
      </c>
      <c r="H7" s="12" t="s">
        <v>62</v>
      </c>
      <c r="I7" s="1" t="s">
        <v>106</v>
      </c>
      <c r="J7" s="2" t="s">
        <v>159</v>
      </c>
      <c r="K7" s="19">
        <v>46</v>
      </c>
      <c r="L7" s="13">
        <v>861017</v>
      </c>
      <c r="M7" s="13" t="s">
        <v>160</v>
      </c>
      <c r="N7" s="60">
        <v>20000000</v>
      </c>
      <c r="O7" s="24" t="s">
        <v>161</v>
      </c>
      <c r="P7" s="50" t="s">
        <v>112</v>
      </c>
      <c r="Q7" s="52" t="s">
        <v>52</v>
      </c>
      <c r="R7" s="12" t="s">
        <v>96</v>
      </c>
      <c r="S7" s="21"/>
      <c r="T7" s="24"/>
      <c r="U7" s="21"/>
      <c r="V7" s="55">
        <v>104</v>
      </c>
      <c r="W7" s="8">
        <v>42545</v>
      </c>
      <c r="X7" s="21">
        <v>42550</v>
      </c>
      <c r="Y7" s="17">
        <f t="shared" si="4"/>
        <v>-5</v>
      </c>
      <c r="Z7" s="12" t="s">
        <v>103</v>
      </c>
      <c r="AA7" s="12" t="s">
        <v>166</v>
      </c>
      <c r="AB7" s="5" t="s">
        <v>56</v>
      </c>
      <c r="AC7" s="5" t="s">
        <v>56</v>
      </c>
      <c r="AD7" s="12" t="s">
        <v>242</v>
      </c>
      <c r="AE7" s="39">
        <v>860007759</v>
      </c>
      <c r="AF7" s="18" t="s">
        <v>97</v>
      </c>
      <c r="AG7" s="6">
        <v>129616</v>
      </c>
      <c r="AH7" s="26"/>
      <c r="AI7" s="17"/>
      <c r="AJ7" s="17">
        <v>20000000</v>
      </c>
      <c r="AK7" s="17"/>
      <c r="AL7" s="17">
        <f t="shared" ref="AL7:AL10" si="11">AJ7+AK7</f>
        <v>20000000</v>
      </c>
      <c r="AM7" s="46" t="s">
        <v>14</v>
      </c>
      <c r="AN7" s="46" t="s">
        <v>21</v>
      </c>
      <c r="AO7" s="46" t="s">
        <v>21</v>
      </c>
      <c r="AP7" s="46" t="s">
        <v>21</v>
      </c>
      <c r="AQ7" s="8" t="s">
        <v>21</v>
      </c>
      <c r="AR7" s="26">
        <v>42548</v>
      </c>
      <c r="AS7" s="26">
        <v>42704</v>
      </c>
      <c r="AT7" s="4">
        <f t="shared" ref="AT7:AT9" si="12">AS7-AR7</f>
        <v>156</v>
      </c>
      <c r="AU7" s="21"/>
      <c r="AV7" s="12" t="s">
        <v>362</v>
      </c>
    </row>
    <row r="8" spans="1:48" ht="38.25" x14ac:dyDescent="0.25">
      <c r="A8" s="44">
        <f t="shared" ref="A8" si="13">(V8)</f>
        <v>90</v>
      </c>
      <c r="B8" s="44"/>
      <c r="C8" s="52" t="s">
        <v>133</v>
      </c>
      <c r="D8" s="62" t="s">
        <v>250</v>
      </c>
      <c r="E8" s="64">
        <v>84</v>
      </c>
      <c r="F8" s="8">
        <v>42513</v>
      </c>
      <c r="G8" s="12" t="s">
        <v>59</v>
      </c>
      <c r="H8" s="12" t="s">
        <v>62</v>
      </c>
      <c r="I8" s="1" t="s">
        <v>106</v>
      </c>
      <c r="J8" s="2" t="s">
        <v>167</v>
      </c>
      <c r="K8" s="19">
        <v>254</v>
      </c>
      <c r="L8" s="13">
        <v>861117</v>
      </c>
      <c r="M8" s="13" t="s">
        <v>105</v>
      </c>
      <c r="N8" s="60">
        <v>30600000</v>
      </c>
      <c r="O8" s="24" t="s">
        <v>168</v>
      </c>
      <c r="P8" s="50" t="s">
        <v>112</v>
      </c>
      <c r="Q8" s="52" t="s">
        <v>52</v>
      </c>
      <c r="R8" s="12" t="s">
        <v>96</v>
      </c>
      <c r="S8" s="21"/>
      <c r="T8" s="24"/>
      <c r="U8" s="21"/>
      <c r="V8" s="55">
        <v>90</v>
      </c>
      <c r="W8" s="8">
        <v>42524</v>
      </c>
      <c r="X8" s="21">
        <v>42529</v>
      </c>
      <c r="Y8" s="17">
        <f t="shared" si="4"/>
        <v>-5</v>
      </c>
      <c r="Z8" s="12" t="s">
        <v>103</v>
      </c>
      <c r="AA8" s="12" t="s">
        <v>166</v>
      </c>
      <c r="AB8" s="5" t="s">
        <v>56</v>
      </c>
      <c r="AC8" s="5" t="s">
        <v>56</v>
      </c>
      <c r="AD8" s="12" t="s">
        <v>263</v>
      </c>
      <c r="AE8" s="39">
        <v>899999066</v>
      </c>
      <c r="AF8" s="18" t="s">
        <v>114</v>
      </c>
      <c r="AG8" s="6">
        <v>113716</v>
      </c>
      <c r="AH8" s="26"/>
      <c r="AI8" s="17"/>
      <c r="AJ8" s="23">
        <v>30600000</v>
      </c>
      <c r="AK8" s="17"/>
      <c r="AL8" s="17">
        <f t="shared" si="11"/>
        <v>30600000</v>
      </c>
      <c r="AM8" s="46" t="s">
        <v>14</v>
      </c>
      <c r="AN8" s="46" t="s">
        <v>21</v>
      </c>
      <c r="AO8" s="46" t="s">
        <v>21</v>
      </c>
      <c r="AP8" s="46" t="s">
        <v>21</v>
      </c>
      <c r="AQ8" s="8" t="s">
        <v>21</v>
      </c>
      <c r="AR8" s="26">
        <v>42552</v>
      </c>
      <c r="AS8" s="26">
        <v>42704</v>
      </c>
      <c r="AT8" s="4">
        <f t="shared" si="12"/>
        <v>152</v>
      </c>
      <c r="AU8" s="21"/>
      <c r="AV8" s="12" t="s">
        <v>29</v>
      </c>
    </row>
    <row r="9" spans="1:48" ht="51" x14ac:dyDescent="0.25">
      <c r="A9" s="44">
        <f t="shared" ref="A9" si="14">(V9)</f>
        <v>103</v>
      </c>
      <c r="B9" s="44"/>
      <c r="C9" s="52" t="s">
        <v>81</v>
      </c>
      <c r="D9" s="62" t="s">
        <v>244</v>
      </c>
      <c r="E9" s="64">
        <v>86</v>
      </c>
      <c r="F9" s="8">
        <v>42514</v>
      </c>
      <c r="G9" s="12" t="s">
        <v>59</v>
      </c>
      <c r="H9" s="12" t="s">
        <v>62</v>
      </c>
      <c r="I9" s="1" t="s">
        <v>106</v>
      </c>
      <c r="J9" s="2" t="s">
        <v>170</v>
      </c>
      <c r="K9" s="19">
        <v>250</v>
      </c>
      <c r="L9" s="13">
        <v>801615</v>
      </c>
      <c r="M9" s="13" t="s">
        <v>94</v>
      </c>
      <c r="N9" s="60">
        <v>29580000</v>
      </c>
      <c r="O9" s="24" t="s">
        <v>171</v>
      </c>
      <c r="P9" s="50" t="s">
        <v>112</v>
      </c>
      <c r="Q9" s="52" t="s">
        <v>52</v>
      </c>
      <c r="R9" s="12" t="s">
        <v>96</v>
      </c>
      <c r="S9" s="21"/>
      <c r="T9" s="24"/>
      <c r="U9" s="21"/>
      <c r="V9" s="55">
        <v>103</v>
      </c>
      <c r="W9" s="8">
        <v>42545</v>
      </c>
      <c r="X9" s="8">
        <v>42545</v>
      </c>
      <c r="Y9" s="17">
        <f t="shared" si="4"/>
        <v>0</v>
      </c>
      <c r="Z9" s="12" t="s">
        <v>103</v>
      </c>
      <c r="AA9" s="12" t="s">
        <v>166</v>
      </c>
      <c r="AB9" s="5" t="s">
        <v>100</v>
      </c>
      <c r="AC9" s="5" t="s">
        <v>100</v>
      </c>
      <c r="AD9" s="12" t="s">
        <v>351</v>
      </c>
      <c r="AE9" s="39">
        <v>899999066</v>
      </c>
      <c r="AF9" s="18" t="s">
        <v>114</v>
      </c>
      <c r="AG9" s="6">
        <v>29416</v>
      </c>
      <c r="AH9" s="26"/>
      <c r="AI9" s="17"/>
      <c r="AJ9" s="23">
        <v>29580000</v>
      </c>
      <c r="AK9" s="17"/>
      <c r="AL9" s="17">
        <f t="shared" si="11"/>
        <v>29580000</v>
      </c>
      <c r="AM9" s="46" t="s">
        <v>14</v>
      </c>
      <c r="AN9" s="46" t="s">
        <v>21</v>
      </c>
      <c r="AO9" s="46" t="s">
        <v>21</v>
      </c>
      <c r="AP9" s="46" t="s">
        <v>21</v>
      </c>
      <c r="AQ9" s="8" t="s">
        <v>21</v>
      </c>
      <c r="AR9" s="26">
        <v>42545</v>
      </c>
      <c r="AS9" s="26">
        <v>42613</v>
      </c>
      <c r="AT9" s="4">
        <f t="shared" si="12"/>
        <v>68</v>
      </c>
      <c r="AU9" s="21"/>
      <c r="AV9" s="12" t="s">
        <v>169</v>
      </c>
    </row>
    <row r="10" spans="1:48" ht="89.25" x14ac:dyDescent="0.25">
      <c r="A10" s="44">
        <f t="shared" si="7"/>
        <v>101</v>
      </c>
      <c r="B10" s="44"/>
      <c r="C10" s="52" t="s">
        <v>58</v>
      </c>
      <c r="D10" s="62" t="s">
        <v>314</v>
      </c>
      <c r="E10" s="64">
        <v>88</v>
      </c>
      <c r="F10" s="8">
        <v>42515</v>
      </c>
      <c r="G10" s="12" t="s">
        <v>59</v>
      </c>
      <c r="H10" s="12" t="s">
        <v>62</v>
      </c>
      <c r="I10" s="1" t="s">
        <v>106</v>
      </c>
      <c r="J10" s="2" t="s">
        <v>173</v>
      </c>
      <c r="K10" s="19">
        <v>249</v>
      </c>
      <c r="L10" s="13">
        <v>801615</v>
      </c>
      <c r="M10" s="13" t="s">
        <v>94</v>
      </c>
      <c r="N10" s="60">
        <v>10000000</v>
      </c>
      <c r="O10" s="24" t="s">
        <v>174</v>
      </c>
      <c r="P10" s="50" t="s">
        <v>112</v>
      </c>
      <c r="Q10" s="52" t="s">
        <v>52</v>
      </c>
      <c r="R10" s="12" t="s">
        <v>96</v>
      </c>
      <c r="S10" s="21"/>
      <c r="T10" s="24"/>
      <c r="U10" s="21"/>
      <c r="V10" s="55">
        <v>101</v>
      </c>
      <c r="W10" s="8">
        <v>42541</v>
      </c>
      <c r="X10" s="21">
        <v>42542</v>
      </c>
      <c r="Y10" s="17">
        <f t="shared" si="4"/>
        <v>-1</v>
      </c>
      <c r="Z10" s="12" t="s">
        <v>103</v>
      </c>
      <c r="AA10" s="12" t="s">
        <v>166</v>
      </c>
      <c r="AB10" s="5" t="s">
        <v>56</v>
      </c>
      <c r="AC10" s="5" t="s">
        <v>56</v>
      </c>
      <c r="AD10" s="12" t="s">
        <v>175</v>
      </c>
      <c r="AE10" s="39">
        <v>51683740</v>
      </c>
      <c r="AF10" s="18"/>
      <c r="AG10" s="6">
        <v>122716</v>
      </c>
      <c r="AH10" s="26"/>
      <c r="AI10" s="17">
        <v>5000000</v>
      </c>
      <c r="AJ10" s="23">
        <v>10000000</v>
      </c>
      <c r="AK10" s="17"/>
      <c r="AL10" s="17">
        <f t="shared" si="11"/>
        <v>10000000</v>
      </c>
      <c r="AM10" s="46" t="s">
        <v>14</v>
      </c>
      <c r="AN10" s="46" t="s">
        <v>21</v>
      </c>
      <c r="AO10" s="46" t="s">
        <v>21</v>
      </c>
      <c r="AP10" s="46" t="s">
        <v>21</v>
      </c>
      <c r="AQ10" s="8" t="s">
        <v>21</v>
      </c>
      <c r="AR10" s="26">
        <v>42542</v>
      </c>
      <c r="AS10" s="26">
        <v>42632</v>
      </c>
      <c r="AT10" s="4">
        <f t="shared" ref="AT10:AT12" si="15">AS10-AR10</f>
        <v>90</v>
      </c>
      <c r="AU10" s="21"/>
      <c r="AV10" s="12" t="s">
        <v>134</v>
      </c>
    </row>
    <row r="11" spans="1:48" ht="76.5" x14ac:dyDescent="0.25">
      <c r="A11" s="6">
        <f t="shared" ref="A11" si="16">(V11)</f>
        <v>105</v>
      </c>
      <c r="B11" s="6"/>
      <c r="C11" s="52" t="s">
        <v>133</v>
      </c>
      <c r="D11" s="62" t="s">
        <v>254</v>
      </c>
      <c r="E11" s="64">
        <v>90</v>
      </c>
      <c r="F11" s="8">
        <v>42516</v>
      </c>
      <c r="G11" s="12" t="s">
        <v>59</v>
      </c>
      <c r="H11" s="12" t="s">
        <v>62</v>
      </c>
      <c r="I11" s="1" t="s">
        <v>44</v>
      </c>
      <c r="J11" s="2" t="s">
        <v>177</v>
      </c>
      <c r="K11" s="19">
        <v>262</v>
      </c>
      <c r="L11" s="13">
        <v>801116</v>
      </c>
      <c r="M11" s="13" t="s">
        <v>51</v>
      </c>
      <c r="N11" s="60">
        <v>10000000</v>
      </c>
      <c r="O11" s="24" t="s">
        <v>178</v>
      </c>
      <c r="P11" s="50" t="s">
        <v>57</v>
      </c>
      <c r="Q11" s="52" t="s">
        <v>52</v>
      </c>
      <c r="R11" s="12" t="s">
        <v>96</v>
      </c>
      <c r="S11" s="21"/>
      <c r="T11" s="24"/>
      <c r="U11" s="21"/>
      <c r="V11" s="55">
        <v>105</v>
      </c>
      <c r="W11" s="8">
        <v>42548</v>
      </c>
      <c r="X11" s="8">
        <v>42548</v>
      </c>
      <c r="Y11" s="17">
        <f t="shared" si="4"/>
        <v>0</v>
      </c>
      <c r="Z11" s="12" t="s">
        <v>103</v>
      </c>
      <c r="AA11" s="12" t="s">
        <v>166</v>
      </c>
      <c r="AB11" s="5" t="s">
        <v>56</v>
      </c>
      <c r="AC11" s="5" t="s">
        <v>56</v>
      </c>
      <c r="AD11" s="12" t="s">
        <v>179</v>
      </c>
      <c r="AE11" s="39">
        <v>900422614</v>
      </c>
      <c r="AF11" s="18" t="s">
        <v>102</v>
      </c>
      <c r="AG11" s="6">
        <v>129716</v>
      </c>
      <c r="AH11" s="26"/>
      <c r="AI11" s="17"/>
      <c r="AJ11" s="23">
        <v>10000000</v>
      </c>
      <c r="AK11" s="17"/>
      <c r="AL11" s="17">
        <f>AJ11+AK11</f>
        <v>10000000</v>
      </c>
      <c r="AM11" s="46" t="s">
        <v>14</v>
      </c>
      <c r="AN11" s="46" t="s">
        <v>21</v>
      </c>
      <c r="AO11" s="46" t="s">
        <v>21</v>
      </c>
      <c r="AP11" s="46" t="s">
        <v>21</v>
      </c>
      <c r="AQ11" s="8" t="s">
        <v>21</v>
      </c>
      <c r="AR11" s="26">
        <v>42548</v>
      </c>
      <c r="AS11" s="26">
        <v>42735</v>
      </c>
      <c r="AT11" s="4">
        <f t="shared" si="15"/>
        <v>187</v>
      </c>
      <c r="AU11" s="21"/>
      <c r="AV11" s="12" t="s">
        <v>352</v>
      </c>
    </row>
    <row r="12" spans="1:48" ht="51" x14ac:dyDescent="0.25">
      <c r="A12" s="6">
        <f t="shared" ref="A12:A13" si="17">(V12)</f>
        <v>93</v>
      </c>
      <c r="B12" s="6"/>
      <c r="C12" s="52" t="s">
        <v>176</v>
      </c>
      <c r="D12" s="62" t="s">
        <v>248</v>
      </c>
      <c r="E12" s="64">
        <v>91</v>
      </c>
      <c r="F12" s="8">
        <v>42516</v>
      </c>
      <c r="G12" s="12" t="s">
        <v>59</v>
      </c>
      <c r="H12" s="12" t="s">
        <v>63</v>
      </c>
      <c r="I12" s="1" t="s">
        <v>43</v>
      </c>
      <c r="J12" s="2" t="s">
        <v>180</v>
      </c>
      <c r="K12" s="19">
        <v>93</v>
      </c>
      <c r="L12" s="13">
        <v>821113</v>
      </c>
      <c r="M12" s="13" t="s">
        <v>120</v>
      </c>
      <c r="N12" s="60">
        <v>1060000</v>
      </c>
      <c r="O12" s="24" t="s">
        <v>181</v>
      </c>
      <c r="P12" s="50" t="s">
        <v>89</v>
      </c>
      <c r="Q12" s="52" t="s">
        <v>52</v>
      </c>
      <c r="R12" s="12" t="s">
        <v>96</v>
      </c>
      <c r="S12" s="21"/>
      <c r="T12" s="24"/>
      <c r="U12" s="21"/>
      <c r="V12" s="55">
        <v>93</v>
      </c>
      <c r="W12" s="8">
        <v>42531</v>
      </c>
      <c r="X12" s="21">
        <v>42534</v>
      </c>
      <c r="Y12" s="17">
        <f t="shared" si="4"/>
        <v>-3</v>
      </c>
      <c r="Z12" s="12" t="s">
        <v>103</v>
      </c>
      <c r="AA12" s="12" t="s">
        <v>166</v>
      </c>
      <c r="AB12" s="5" t="s">
        <v>56</v>
      </c>
      <c r="AC12" s="5" t="s">
        <v>56</v>
      </c>
      <c r="AD12" s="12" t="s">
        <v>182</v>
      </c>
      <c r="AE12" s="39">
        <v>800249557</v>
      </c>
      <c r="AF12" s="18" t="s">
        <v>91</v>
      </c>
      <c r="AG12" s="6">
        <v>117816</v>
      </c>
      <c r="AH12" s="26"/>
      <c r="AI12" s="17"/>
      <c r="AJ12" s="23">
        <v>1060000</v>
      </c>
      <c r="AK12" s="17"/>
      <c r="AL12" s="17">
        <f>AJ12+AK12</f>
        <v>1060000</v>
      </c>
      <c r="AM12" s="46" t="s">
        <v>14</v>
      </c>
      <c r="AN12" s="46" t="s">
        <v>21</v>
      </c>
      <c r="AO12" s="46" t="s">
        <v>21</v>
      </c>
      <c r="AP12" s="46" t="s">
        <v>21</v>
      </c>
      <c r="AQ12" s="8" t="s">
        <v>21</v>
      </c>
      <c r="AR12" s="26">
        <v>42531</v>
      </c>
      <c r="AS12" s="26">
        <v>42652</v>
      </c>
      <c r="AT12" s="4">
        <f t="shared" si="15"/>
        <v>121</v>
      </c>
      <c r="AU12" s="21"/>
      <c r="AV12" s="12" t="s">
        <v>70</v>
      </c>
    </row>
    <row r="13" spans="1:48" ht="76.5" x14ac:dyDescent="0.25">
      <c r="A13" s="6">
        <f t="shared" si="17"/>
        <v>99</v>
      </c>
      <c r="B13" s="6"/>
      <c r="C13" s="52" t="s">
        <v>129</v>
      </c>
      <c r="D13" s="62" t="s">
        <v>294</v>
      </c>
      <c r="E13" s="81">
        <v>92</v>
      </c>
      <c r="F13" s="8">
        <v>42516</v>
      </c>
      <c r="G13" s="12" t="s">
        <v>59</v>
      </c>
      <c r="H13" s="12" t="s">
        <v>63</v>
      </c>
      <c r="I13" s="1" t="s">
        <v>164</v>
      </c>
      <c r="J13" s="2" t="s">
        <v>243</v>
      </c>
      <c r="K13" s="19">
        <v>179</v>
      </c>
      <c r="L13" s="13">
        <v>241415</v>
      </c>
      <c r="M13" s="13" t="s">
        <v>189</v>
      </c>
      <c r="N13" s="60">
        <v>30000000</v>
      </c>
      <c r="O13" s="24" t="s">
        <v>187</v>
      </c>
      <c r="P13" s="50" t="s">
        <v>188</v>
      </c>
      <c r="Q13" s="52" t="s">
        <v>52</v>
      </c>
      <c r="R13" s="12" t="s">
        <v>96</v>
      </c>
      <c r="S13" s="21"/>
      <c r="T13" s="24"/>
      <c r="U13" s="21"/>
      <c r="V13" s="55">
        <v>99</v>
      </c>
      <c r="W13" s="8">
        <v>42536</v>
      </c>
      <c r="X13" s="21">
        <v>42541</v>
      </c>
      <c r="Y13" s="17">
        <f t="shared" si="4"/>
        <v>-5</v>
      </c>
      <c r="Z13" s="12" t="s">
        <v>90</v>
      </c>
      <c r="AA13" s="12" t="s">
        <v>90</v>
      </c>
      <c r="AB13" s="5" t="s">
        <v>56</v>
      </c>
      <c r="AC13" s="5" t="s">
        <v>56</v>
      </c>
      <c r="AD13" s="12" t="s">
        <v>186</v>
      </c>
      <c r="AE13" s="39">
        <v>800219241</v>
      </c>
      <c r="AF13" s="18" t="s">
        <v>91</v>
      </c>
      <c r="AG13" s="6">
        <v>120116</v>
      </c>
      <c r="AH13" s="26"/>
      <c r="AI13" s="17"/>
      <c r="AJ13" s="23">
        <v>30000000</v>
      </c>
      <c r="AK13" s="17"/>
      <c r="AL13" s="17">
        <f>AJ13+AK13</f>
        <v>30000000</v>
      </c>
      <c r="AM13" s="46" t="s">
        <v>14</v>
      </c>
      <c r="AN13" s="46" t="s">
        <v>21</v>
      </c>
      <c r="AO13" s="46" t="s">
        <v>21</v>
      </c>
      <c r="AP13" s="46" t="s">
        <v>21</v>
      </c>
      <c r="AQ13" s="8" t="s">
        <v>21</v>
      </c>
      <c r="AR13" s="26">
        <v>42536</v>
      </c>
      <c r="AS13" s="26">
        <v>42596</v>
      </c>
      <c r="AT13" s="4">
        <f t="shared" ref="AT13" si="18">AS13-AR13</f>
        <v>60</v>
      </c>
      <c r="AU13" s="21"/>
      <c r="AV13" s="12" t="s">
        <v>45</v>
      </c>
    </row>
    <row r="14" spans="1:48" ht="51" x14ac:dyDescent="0.25">
      <c r="A14" s="6">
        <f t="shared" ref="A14" si="19">(V14)</f>
        <v>26</v>
      </c>
      <c r="B14" s="6"/>
      <c r="C14" s="52" t="s">
        <v>81</v>
      </c>
      <c r="D14" s="62" t="s">
        <v>245</v>
      </c>
      <c r="E14" s="81">
        <v>30</v>
      </c>
      <c r="F14" s="8">
        <v>42506</v>
      </c>
      <c r="G14" s="11" t="s">
        <v>141</v>
      </c>
      <c r="H14" s="11" t="s">
        <v>141</v>
      </c>
      <c r="I14" s="1" t="s">
        <v>150</v>
      </c>
      <c r="J14" s="12" t="s">
        <v>190</v>
      </c>
      <c r="K14" s="6">
        <v>186</v>
      </c>
      <c r="L14" s="13">
        <v>721015</v>
      </c>
      <c r="M14" s="5" t="s">
        <v>135</v>
      </c>
      <c r="N14" s="47">
        <v>6997940</v>
      </c>
      <c r="O14" s="3" t="s">
        <v>162</v>
      </c>
      <c r="P14" s="14" t="s">
        <v>85</v>
      </c>
      <c r="Q14" s="40" t="s">
        <v>52</v>
      </c>
      <c r="R14" s="38" t="s">
        <v>96</v>
      </c>
      <c r="S14" s="15"/>
      <c r="T14" s="16"/>
      <c r="U14" s="15"/>
      <c r="V14" s="55">
        <v>26</v>
      </c>
      <c r="W14" s="8">
        <v>42528</v>
      </c>
      <c r="X14" s="8">
        <v>42528</v>
      </c>
      <c r="Y14" s="17">
        <f t="shared" ref="Y14" si="20">W14-X14</f>
        <v>0</v>
      </c>
      <c r="Z14" s="12" t="s">
        <v>103</v>
      </c>
      <c r="AA14" s="12" t="s">
        <v>191</v>
      </c>
      <c r="AB14" s="5" t="s">
        <v>116</v>
      </c>
      <c r="AC14" s="5" t="s">
        <v>117</v>
      </c>
      <c r="AD14" s="12" t="s">
        <v>136</v>
      </c>
      <c r="AE14" s="7">
        <v>900785304</v>
      </c>
      <c r="AF14" s="18" t="s">
        <v>69</v>
      </c>
      <c r="AG14" s="19">
        <v>113816</v>
      </c>
      <c r="AH14" s="8"/>
      <c r="AI14" s="17">
        <v>0</v>
      </c>
      <c r="AJ14" s="46">
        <v>4422191</v>
      </c>
      <c r="AK14" s="17"/>
      <c r="AL14" s="17">
        <f t="shared" ref="AL14" si="21">+AJ14+AK14</f>
        <v>4422191</v>
      </c>
      <c r="AM14" s="46" t="s">
        <v>14</v>
      </c>
      <c r="AN14" s="46" t="s">
        <v>21</v>
      </c>
      <c r="AO14" s="46" t="s">
        <v>21</v>
      </c>
      <c r="AP14" s="46" t="s">
        <v>21</v>
      </c>
      <c r="AQ14" s="8" t="s">
        <v>21</v>
      </c>
      <c r="AR14" s="8"/>
      <c r="AS14" s="8"/>
      <c r="AT14" s="4" t="s">
        <v>185</v>
      </c>
      <c r="AU14" s="4"/>
      <c r="AV14" s="12" t="s">
        <v>118</v>
      </c>
    </row>
    <row r="15" spans="1:48" ht="51" x14ac:dyDescent="0.25">
      <c r="A15" s="6">
        <f t="shared" ref="A15" si="22">(V15)</f>
        <v>27</v>
      </c>
      <c r="B15" s="6"/>
      <c r="C15" s="52" t="s">
        <v>137</v>
      </c>
      <c r="D15" s="62" t="s">
        <v>253</v>
      </c>
      <c r="E15" s="81">
        <v>31</v>
      </c>
      <c r="F15" s="8">
        <v>42514</v>
      </c>
      <c r="G15" s="11" t="s">
        <v>141</v>
      </c>
      <c r="H15" s="11" t="s">
        <v>141</v>
      </c>
      <c r="I15" s="1" t="s">
        <v>150</v>
      </c>
      <c r="J15" s="12" t="s">
        <v>192</v>
      </c>
      <c r="K15" s="6">
        <v>144</v>
      </c>
      <c r="L15" s="13" t="s">
        <v>193</v>
      </c>
      <c r="M15" s="5" t="s">
        <v>194</v>
      </c>
      <c r="N15" s="47">
        <v>5800000</v>
      </c>
      <c r="O15" s="3" t="s">
        <v>195</v>
      </c>
      <c r="P15" s="14" t="s">
        <v>85</v>
      </c>
      <c r="Q15" s="40" t="s">
        <v>52</v>
      </c>
      <c r="R15" s="38" t="s">
        <v>96</v>
      </c>
      <c r="S15" s="15"/>
      <c r="T15" s="16"/>
      <c r="U15" s="15"/>
      <c r="V15" s="55">
        <v>27</v>
      </c>
      <c r="W15" s="8">
        <v>42537</v>
      </c>
      <c r="X15" s="8">
        <v>42537</v>
      </c>
      <c r="Y15" s="17">
        <f t="shared" ref="Y15" si="23">W15-X15</f>
        <v>0</v>
      </c>
      <c r="Z15" s="12" t="s">
        <v>103</v>
      </c>
      <c r="AA15" s="5" t="s">
        <v>191</v>
      </c>
      <c r="AB15" s="5" t="s">
        <v>56</v>
      </c>
      <c r="AC15" s="5" t="s">
        <v>56</v>
      </c>
      <c r="AD15" s="12" t="s">
        <v>300</v>
      </c>
      <c r="AE15" s="7">
        <v>900575266</v>
      </c>
      <c r="AF15" s="18" t="s">
        <v>86</v>
      </c>
      <c r="AG15" s="19">
        <v>120316</v>
      </c>
      <c r="AH15" s="8"/>
      <c r="AI15" s="17">
        <v>0</v>
      </c>
      <c r="AJ15" s="46">
        <v>2760800</v>
      </c>
      <c r="AK15" s="17"/>
      <c r="AL15" s="17">
        <f t="shared" ref="AL15" si="24">+AJ15+AK15</f>
        <v>2760800</v>
      </c>
      <c r="AM15" s="46" t="s">
        <v>14</v>
      </c>
      <c r="AN15" s="46" t="s">
        <v>21</v>
      </c>
      <c r="AO15" s="46" t="s">
        <v>21</v>
      </c>
      <c r="AP15" s="46" t="s">
        <v>21</v>
      </c>
      <c r="AQ15" s="8" t="s">
        <v>21</v>
      </c>
      <c r="AR15" s="8">
        <v>42541</v>
      </c>
      <c r="AS15" s="26">
        <v>42735</v>
      </c>
      <c r="AT15" s="4">
        <f t="shared" ref="AT15" si="25">AS15-AR15</f>
        <v>194</v>
      </c>
      <c r="AU15" s="4"/>
      <c r="AV15" s="12" t="s">
        <v>17</v>
      </c>
    </row>
    <row r="16" spans="1:48" ht="89.25" x14ac:dyDescent="0.25">
      <c r="A16" s="6">
        <f t="shared" ref="A16" si="26">(V16)</f>
        <v>28</v>
      </c>
      <c r="B16" s="6"/>
      <c r="C16" s="52" t="s">
        <v>137</v>
      </c>
      <c r="D16" s="62" t="s">
        <v>252</v>
      </c>
      <c r="E16" s="81">
        <v>32</v>
      </c>
      <c r="F16" s="8">
        <v>42514</v>
      </c>
      <c r="G16" s="11" t="s">
        <v>141</v>
      </c>
      <c r="H16" s="11" t="s">
        <v>141</v>
      </c>
      <c r="I16" s="1" t="s">
        <v>150</v>
      </c>
      <c r="J16" s="12" t="s">
        <v>196</v>
      </c>
      <c r="K16" s="6">
        <v>176</v>
      </c>
      <c r="L16" s="13">
        <v>781815</v>
      </c>
      <c r="M16" s="5" t="s">
        <v>139</v>
      </c>
      <c r="N16" s="47">
        <v>7000000</v>
      </c>
      <c r="O16" s="3" t="s">
        <v>198</v>
      </c>
      <c r="P16" s="14" t="s">
        <v>78</v>
      </c>
      <c r="Q16" s="40" t="s">
        <v>52</v>
      </c>
      <c r="R16" s="38" t="s">
        <v>96</v>
      </c>
      <c r="S16" s="15"/>
      <c r="T16" s="16"/>
      <c r="U16" s="15"/>
      <c r="V16" s="55">
        <v>28</v>
      </c>
      <c r="W16" s="8">
        <v>42537</v>
      </c>
      <c r="X16" s="8">
        <v>42537</v>
      </c>
      <c r="Y16" s="17">
        <f t="shared" ref="Y16" si="27">W16-X16</f>
        <v>0</v>
      </c>
      <c r="Z16" s="12" t="s">
        <v>103</v>
      </c>
      <c r="AA16" s="5" t="s">
        <v>197</v>
      </c>
      <c r="AB16" s="5" t="s">
        <v>73</v>
      </c>
      <c r="AC16" s="5" t="s">
        <v>74</v>
      </c>
      <c r="AD16" s="12" t="s">
        <v>301</v>
      </c>
      <c r="AE16" s="7">
        <v>19118199</v>
      </c>
      <c r="AF16" s="18"/>
      <c r="AG16" s="19">
        <v>120216</v>
      </c>
      <c r="AH16" s="8"/>
      <c r="AI16" s="17">
        <v>0</v>
      </c>
      <c r="AJ16" s="46">
        <v>7000000</v>
      </c>
      <c r="AK16" s="17"/>
      <c r="AL16" s="17">
        <f t="shared" ref="AL16" si="28">+AJ16+AK16</f>
        <v>7000000</v>
      </c>
      <c r="AM16" s="46" t="s">
        <v>14</v>
      </c>
      <c r="AN16" s="46" t="s">
        <v>21</v>
      </c>
      <c r="AO16" s="46" t="s">
        <v>21</v>
      </c>
      <c r="AP16" s="46" t="s">
        <v>21</v>
      </c>
      <c r="AQ16" s="8" t="s">
        <v>21</v>
      </c>
      <c r="AR16" s="8">
        <v>42542</v>
      </c>
      <c r="AS16" s="26">
        <v>42735</v>
      </c>
      <c r="AT16" s="4" t="s">
        <v>185</v>
      </c>
      <c r="AU16" s="4"/>
      <c r="AV16" s="12" t="s">
        <v>28</v>
      </c>
    </row>
    <row r="17" spans="1:48" ht="64.5" customHeight="1" x14ac:dyDescent="0.25">
      <c r="A17" s="6">
        <f t="shared" ref="A17" si="29">(V17)</f>
        <v>32</v>
      </c>
      <c r="B17" s="6"/>
      <c r="C17" s="52" t="s">
        <v>137</v>
      </c>
      <c r="D17" s="62" t="s">
        <v>251</v>
      </c>
      <c r="E17" s="81">
        <v>33</v>
      </c>
      <c r="F17" s="8">
        <v>42515</v>
      </c>
      <c r="G17" s="11" t="s">
        <v>141</v>
      </c>
      <c r="H17" s="11" t="s">
        <v>141</v>
      </c>
      <c r="I17" s="1" t="s">
        <v>150</v>
      </c>
      <c r="J17" s="12" t="s">
        <v>199</v>
      </c>
      <c r="K17" s="6">
        <v>87</v>
      </c>
      <c r="L17" s="13">
        <v>151015</v>
      </c>
      <c r="M17" s="5" t="s">
        <v>200</v>
      </c>
      <c r="N17" s="47">
        <v>500000</v>
      </c>
      <c r="O17" s="3" t="s">
        <v>201</v>
      </c>
      <c r="P17" s="14" t="s">
        <v>87</v>
      </c>
      <c r="Q17" s="40" t="s">
        <v>52</v>
      </c>
      <c r="R17" s="38" t="s">
        <v>96</v>
      </c>
      <c r="S17" s="15"/>
      <c r="T17" s="16"/>
      <c r="U17" s="15"/>
      <c r="V17" s="55">
        <v>32</v>
      </c>
      <c r="W17" s="8">
        <v>42537</v>
      </c>
      <c r="X17" s="8">
        <v>42538</v>
      </c>
      <c r="Y17" s="17">
        <f t="shared" ref="Y17" si="30">W17-X17</f>
        <v>-1</v>
      </c>
      <c r="Z17" s="12" t="s">
        <v>98</v>
      </c>
      <c r="AA17" s="5" t="s">
        <v>99</v>
      </c>
      <c r="AB17" s="5" t="s">
        <v>202</v>
      </c>
      <c r="AC17" s="5" t="s">
        <v>203</v>
      </c>
      <c r="AD17" s="12" t="s">
        <v>302</v>
      </c>
      <c r="AE17" s="7">
        <v>900810806</v>
      </c>
      <c r="AF17" s="18" t="s">
        <v>72</v>
      </c>
      <c r="AG17" s="19">
        <v>121116</v>
      </c>
      <c r="AH17" s="8"/>
      <c r="AI17" s="17">
        <v>0</v>
      </c>
      <c r="AJ17" s="46">
        <v>500000</v>
      </c>
      <c r="AK17" s="17"/>
      <c r="AL17" s="17">
        <f t="shared" ref="AL17" si="31">+AJ17+AK17</f>
        <v>500000</v>
      </c>
      <c r="AM17" s="46" t="s">
        <v>14</v>
      </c>
      <c r="AN17" s="46" t="s">
        <v>21</v>
      </c>
      <c r="AO17" s="46" t="s">
        <v>21</v>
      </c>
      <c r="AP17" s="46" t="s">
        <v>21</v>
      </c>
      <c r="AQ17" s="8" t="s">
        <v>21</v>
      </c>
      <c r="AR17" s="8"/>
      <c r="AS17" s="26">
        <v>42735</v>
      </c>
      <c r="AT17" s="4"/>
      <c r="AU17" s="4"/>
      <c r="AV17" s="12" t="s">
        <v>303</v>
      </c>
    </row>
    <row r="18" spans="1:48" ht="51" x14ac:dyDescent="0.25">
      <c r="A18" s="6">
        <f t="shared" si="7"/>
        <v>33</v>
      </c>
      <c r="B18" s="6"/>
      <c r="C18" s="52" t="s">
        <v>129</v>
      </c>
      <c r="D18" s="62" t="s">
        <v>305</v>
      </c>
      <c r="E18" s="66">
        <v>35</v>
      </c>
      <c r="F18" s="8">
        <v>42516</v>
      </c>
      <c r="G18" s="11" t="s">
        <v>141</v>
      </c>
      <c r="H18" s="11" t="s">
        <v>141</v>
      </c>
      <c r="I18" s="1" t="s">
        <v>150</v>
      </c>
      <c r="J18" s="12" t="s">
        <v>204</v>
      </c>
      <c r="K18" s="6">
        <v>119</v>
      </c>
      <c r="L18" s="13">
        <v>781815</v>
      </c>
      <c r="M18" s="5" t="s">
        <v>139</v>
      </c>
      <c r="N18" s="47">
        <v>20000000</v>
      </c>
      <c r="O18" s="3" t="s">
        <v>205</v>
      </c>
      <c r="P18" s="14" t="s">
        <v>78</v>
      </c>
      <c r="Q18" s="40" t="s">
        <v>52</v>
      </c>
      <c r="R18" s="38" t="s">
        <v>96</v>
      </c>
      <c r="S18" s="15"/>
      <c r="T18" s="16"/>
      <c r="U18" s="15"/>
      <c r="V18" s="55">
        <v>33</v>
      </c>
      <c r="W18" s="8">
        <v>42537</v>
      </c>
      <c r="X18" s="8">
        <v>42538</v>
      </c>
      <c r="Y18" s="17">
        <f t="shared" ref="Y18" si="32">W18-X18</f>
        <v>-1</v>
      </c>
      <c r="Z18" s="12" t="s">
        <v>103</v>
      </c>
      <c r="AA18" s="5" t="s">
        <v>92</v>
      </c>
      <c r="AB18" s="5" t="s">
        <v>100</v>
      </c>
      <c r="AC18" s="5" t="s">
        <v>100</v>
      </c>
      <c r="AD18" s="12" t="s">
        <v>304</v>
      </c>
      <c r="AE18" s="7">
        <v>860000189</v>
      </c>
      <c r="AF18" s="18" t="s">
        <v>97</v>
      </c>
      <c r="AG18" s="19">
        <v>121616</v>
      </c>
      <c r="AH18" s="8"/>
      <c r="AI18" s="17">
        <v>0</v>
      </c>
      <c r="AJ18" s="47">
        <v>20000000</v>
      </c>
      <c r="AK18" s="17"/>
      <c r="AL18" s="17">
        <f t="shared" ref="AL18" si="33">+AJ18+AK18</f>
        <v>20000000</v>
      </c>
      <c r="AM18" s="46" t="s">
        <v>14</v>
      </c>
      <c r="AN18" s="46" t="s">
        <v>21</v>
      </c>
      <c r="AO18" s="46" t="s">
        <v>21</v>
      </c>
      <c r="AP18" s="46" t="s">
        <v>21</v>
      </c>
      <c r="AQ18" s="8" t="s">
        <v>21</v>
      </c>
      <c r="AR18" s="8">
        <v>42537</v>
      </c>
      <c r="AS18" s="26">
        <v>42735</v>
      </c>
      <c r="AT18" s="4">
        <f t="shared" ref="AT18:AT22" si="34">AS18-AR18</f>
        <v>198</v>
      </c>
      <c r="AU18" s="4"/>
      <c r="AV18" s="12" t="s">
        <v>22</v>
      </c>
    </row>
    <row r="19" spans="1:48" ht="102" x14ac:dyDescent="0.25">
      <c r="A19" s="6">
        <f t="shared" ref="A19" si="35">(V19)</f>
        <v>34</v>
      </c>
      <c r="B19" s="6"/>
      <c r="C19" s="52" t="s">
        <v>58</v>
      </c>
      <c r="D19" s="62" t="s">
        <v>256</v>
      </c>
      <c r="E19" s="66">
        <v>36</v>
      </c>
      <c r="F19" s="8">
        <v>42516</v>
      </c>
      <c r="G19" s="11" t="s">
        <v>141</v>
      </c>
      <c r="H19" s="11" t="s">
        <v>141</v>
      </c>
      <c r="I19" s="1" t="s">
        <v>150</v>
      </c>
      <c r="J19" s="12" t="s">
        <v>206</v>
      </c>
      <c r="K19" s="6">
        <v>125</v>
      </c>
      <c r="L19" s="13">
        <v>781815</v>
      </c>
      <c r="M19" s="5" t="s">
        <v>139</v>
      </c>
      <c r="N19" s="47">
        <v>6000000</v>
      </c>
      <c r="O19" s="3" t="s">
        <v>207</v>
      </c>
      <c r="P19" s="14" t="s">
        <v>78</v>
      </c>
      <c r="Q19" s="40" t="s">
        <v>52</v>
      </c>
      <c r="R19" s="38" t="s">
        <v>96</v>
      </c>
      <c r="S19" s="15"/>
      <c r="T19" s="16"/>
      <c r="U19" s="15"/>
      <c r="V19" s="55">
        <v>34</v>
      </c>
      <c r="W19" s="8">
        <v>42537</v>
      </c>
      <c r="X19" s="8">
        <v>42541</v>
      </c>
      <c r="Y19" s="17">
        <f t="shared" ref="Y19" si="36">W19-X19</f>
        <v>-4</v>
      </c>
      <c r="Z19" s="12" t="s">
        <v>103</v>
      </c>
      <c r="AA19" s="5" t="s">
        <v>92</v>
      </c>
      <c r="AB19" s="5" t="s">
        <v>93</v>
      </c>
      <c r="AC19" s="5" t="s">
        <v>93</v>
      </c>
      <c r="AD19" s="12" t="s">
        <v>292</v>
      </c>
      <c r="AE19" s="7">
        <v>900017159</v>
      </c>
      <c r="AF19" s="18" t="s">
        <v>72</v>
      </c>
      <c r="AG19" s="19">
        <v>121316</v>
      </c>
      <c r="AH19" s="8">
        <v>42537</v>
      </c>
      <c r="AI19" s="17">
        <v>0</v>
      </c>
      <c r="AJ19" s="47">
        <v>6000000</v>
      </c>
      <c r="AK19" s="17"/>
      <c r="AL19" s="17">
        <f t="shared" ref="AL19" si="37">+AJ19+AK19</f>
        <v>6000000</v>
      </c>
      <c r="AM19" s="46" t="s">
        <v>14</v>
      </c>
      <c r="AN19" s="46" t="s">
        <v>21</v>
      </c>
      <c r="AO19" s="46" t="s">
        <v>21</v>
      </c>
      <c r="AP19" s="46" t="s">
        <v>21</v>
      </c>
      <c r="AQ19" s="8" t="s">
        <v>21</v>
      </c>
      <c r="AR19" s="8">
        <v>42541</v>
      </c>
      <c r="AS19" s="26">
        <v>42735</v>
      </c>
      <c r="AT19" s="4">
        <f t="shared" si="34"/>
        <v>194</v>
      </c>
      <c r="AU19" s="4"/>
      <c r="AV19" s="12" t="s">
        <v>293</v>
      </c>
    </row>
    <row r="20" spans="1:48" ht="51" x14ac:dyDescent="0.25">
      <c r="A20" s="6">
        <f t="shared" ref="A20" si="38">(V20)</f>
        <v>30</v>
      </c>
      <c r="B20" s="6"/>
      <c r="C20" s="52" t="s">
        <v>176</v>
      </c>
      <c r="D20" s="62" t="s">
        <v>247</v>
      </c>
      <c r="E20" s="81">
        <v>37</v>
      </c>
      <c r="F20" s="8">
        <v>42516</v>
      </c>
      <c r="G20" s="11" t="s">
        <v>141</v>
      </c>
      <c r="H20" s="11" t="s">
        <v>141</v>
      </c>
      <c r="I20" s="1" t="s">
        <v>150</v>
      </c>
      <c r="J20" s="12" t="s">
        <v>208</v>
      </c>
      <c r="K20" s="6">
        <v>78</v>
      </c>
      <c r="L20" s="13">
        <v>151015</v>
      </c>
      <c r="M20" s="5" t="s">
        <v>200</v>
      </c>
      <c r="N20" s="47">
        <v>11817000</v>
      </c>
      <c r="O20" s="3" t="s">
        <v>209</v>
      </c>
      <c r="P20" s="14" t="s">
        <v>87</v>
      </c>
      <c r="Q20" s="40" t="s">
        <v>52</v>
      </c>
      <c r="R20" s="38" t="s">
        <v>96</v>
      </c>
      <c r="S20" s="15"/>
      <c r="T20" s="16"/>
      <c r="U20" s="15"/>
      <c r="V20" s="55">
        <v>30</v>
      </c>
      <c r="W20" s="8">
        <v>42537</v>
      </c>
      <c r="X20" s="8">
        <v>42537</v>
      </c>
      <c r="Y20" s="17">
        <f t="shared" ref="Y20" si="39">W20-X20</f>
        <v>0</v>
      </c>
      <c r="Z20" s="12" t="s">
        <v>98</v>
      </c>
      <c r="AA20" s="5" t="s">
        <v>99</v>
      </c>
      <c r="AB20" s="5" t="s">
        <v>83</v>
      </c>
      <c r="AC20" s="5" t="s">
        <v>210</v>
      </c>
      <c r="AD20" s="12" t="s">
        <v>306</v>
      </c>
      <c r="AE20" s="7">
        <v>5297659</v>
      </c>
      <c r="AF20" s="18"/>
      <c r="AG20" s="19">
        <v>120516</v>
      </c>
      <c r="AH20" s="8"/>
      <c r="AI20" s="17">
        <v>0</v>
      </c>
      <c r="AJ20" s="47">
        <v>11817000</v>
      </c>
      <c r="AK20" s="17"/>
      <c r="AL20" s="17">
        <f t="shared" ref="AL20" si="40">+AJ20+AK20</f>
        <v>11817000</v>
      </c>
      <c r="AM20" s="46" t="s">
        <v>14</v>
      </c>
      <c r="AN20" s="46" t="s">
        <v>21</v>
      </c>
      <c r="AO20" s="46" t="s">
        <v>21</v>
      </c>
      <c r="AP20" s="46" t="s">
        <v>21</v>
      </c>
      <c r="AQ20" s="8" t="s">
        <v>21</v>
      </c>
      <c r="AR20" s="8"/>
      <c r="AS20" s="26">
        <v>42735</v>
      </c>
      <c r="AT20" s="4">
        <f t="shared" si="34"/>
        <v>42735</v>
      </c>
      <c r="AU20" s="4"/>
      <c r="AV20" s="12" t="s">
        <v>211</v>
      </c>
    </row>
    <row r="21" spans="1:48" ht="51" x14ac:dyDescent="0.25">
      <c r="A21" s="6">
        <f t="shared" ref="A21" si="41">(V21)</f>
        <v>29</v>
      </c>
      <c r="B21" s="6"/>
      <c r="C21" s="52" t="s">
        <v>176</v>
      </c>
      <c r="D21" s="62" t="s">
        <v>246</v>
      </c>
      <c r="E21" s="81">
        <v>38</v>
      </c>
      <c r="F21" s="8">
        <v>42517</v>
      </c>
      <c r="G21" s="11" t="s">
        <v>141</v>
      </c>
      <c r="H21" s="11" t="s">
        <v>141</v>
      </c>
      <c r="I21" s="1" t="s">
        <v>150</v>
      </c>
      <c r="J21" s="12" t="s">
        <v>212</v>
      </c>
      <c r="K21" s="6">
        <v>82</v>
      </c>
      <c r="L21" s="13">
        <v>151015</v>
      </c>
      <c r="M21" s="5" t="s">
        <v>200</v>
      </c>
      <c r="N21" s="47">
        <v>3966900</v>
      </c>
      <c r="O21" s="3" t="s">
        <v>213</v>
      </c>
      <c r="P21" s="14" t="s">
        <v>87</v>
      </c>
      <c r="Q21" s="40" t="s">
        <v>52</v>
      </c>
      <c r="R21" s="38" t="s">
        <v>96</v>
      </c>
      <c r="S21" s="15"/>
      <c r="T21" s="16"/>
      <c r="U21" s="15"/>
      <c r="V21" s="55">
        <v>29</v>
      </c>
      <c r="W21" s="8">
        <v>42537</v>
      </c>
      <c r="X21" s="8">
        <v>42537</v>
      </c>
      <c r="Y21" s="17">
        <f t="shared" ref="Y21" si="42">W21-X21</f>
        <v>0</v>
      </c>
      <c r="Z21" s="12" t="s">
        <v>98</v>
      </c>
      <c r="AA21" s="5" t="s">
        <v>99</v>
      </c>
      <c r="AB21" s="5" t="s">
        <v>214</v>
      </c>
      <c r="AC21" s="5" t="s">
        <v>214</v>
      </c>
      <c r="AD21" s="12" t="s">
        <v>308</v>
      </c>
      <c r="AE21" s="7">
        <v>32299535</v>
      </c>
      <c r="AF21" s="18"/>
      <c r="AG21" s="19">
        <v>120416</v>
      </c>
      <c r="AH21" s="8"/>
      <c r="AI21" s="17">
        <v>0</v>
      </c>
      <c r="AJ21" s="47">
        <v>3966900</v>
      </c>
      <c r="AK21" s="17"/>
      <c r="AL21" s="17">
        <f t="shared" ref="AL21" si="43">+AJ21+AK21</f>
        <v>3966900</v>
      </c>
      <c r="AM21" s="46" t="s">
        <v>14</v>
      </c>
      <c r="AN21" s="46" t="s">
        <v>21</v>
      </c>
      <c r="AO21" s="46" t="s">
        <v>21</v>
      </c>
      <c r="AP21" s="46" t="s">
        <v>21</v>
      </c>
      <c r="AQ21" s="8" t="s">
        <v>21</v>
      </c>
      <c r="AR21" s="8">
        <v>42537</v>
      </c>
      <c r="AS21" s="26">
        <v>42735</v>
      </c>
      <c r="AT21" s="4">
        <f t="shared" si="34"/>
        <v>198</v>
      </c>
      <c r="AU21" s="4"/>
      <c r="AV21" s="12" t="s">
        <v>309</v>
      </c>
    </row>
    <row r="22" spans="1:48" ht="63.75" x14ac:dyDescent="0.25">
      <c r="A22" s="6">
        <f t="shared" ref="A22" si="44">(V22)</f>
        <v>35</v>
      </c>
      <c r="B22" s="6"/>
      <c r="C22" s="52" t="s">
        <v>129</v>
      </c>
      <c r="D22" s="62" t="s">
        <v>307</v>
      </c>
      <c r="E22" s="81">
        <v>40</v>
      </c>
      <c r="F22" s="8">
        <v>42517</v>
      </c>
      <c r="G22" s="11" t="s">
        <v>141</v>
      </c>
      <c r="H22" s="11" t="s">
        <v>141</v>
      </c>
      <c r="I22" s="1" t="s">
        <v>150</v>
      </c>
      <c r="J22" s="12" t="s">
        <v>215</v>
      </c>
      <c r="K22" s="6">
        <v>85</v>
      </c>
      <c r="L22" s="13">
        <v>151015</v>
      </c>
      <c r="M22" s="5" t="s">
        <v>200</v>
      </c>
      <c r="N22" s="47">
        <v>7000000</v>
      </c>
      <c r="O22" s="3" t="s">
        <v>216</v>
      </c>
      <c r="P22" s="14" t="s">
        <v>87</v>
      </c>
      <c r="Q22" s="40" t="s">
        <v>52</v>
      </c>
      <c r="R22" s="38" t="s">
        <v>96</v>
      </c>
      <c r="S22" s="15"/>
      <c r="T22" s="16"/>
      <c r="U22" s="15"/>
      <c r="V22" s="55">
        <v>35</v>
      </c>
      <c r="W22" s="8">
        <v>42538</v>
      </c>
      <c r="X22" s="8">
        <v>42538</v>
      </c>
      <c r="Y22" s="17">
        <f t="shared" ref="Y22" si="45">W22-X22</f>
        <v>0</v>
      </c>
      <c r="Z22" s="12" t="s">
        <v>98</v>
      </c>
      <c r="AA22" s="5" t="s">
        <v>99</v>
      </c>
      <c r="AB22" s="5" t="s">
        <v>73</v>
      </c>
      <c r="AC22" s="5" t="s">
        <v>74</v>
      </c>
      <c r="AD22" s="12" t="s">
        <v>88</v>
      </c>
      <c r="AE22" s="7">
        <v>7546762</v>
      </c>
      <c r="AF22" s="18"/>
      <c r="AG22" s="19">
        <v>121016</v>
      </c>
      <c r="AH22" s="8"/>
      <c r="AI22" s="17">
        <v>0</v>
      </c>
      <c r="AJ22" s="47">
        <v>7000000</v>
      </c>
      <c r="AK22" s="17"/>
      <c r="AL22" s="17">
        <f t="shared" ref="AL22" si="46">+AJ22+AK22</f>
        <v>7000000</v>
      </c>
      <c r="AM22" s="46" t="s">
        <v>14</v>
      </c>
      <c r="AN22" s="46" t="s">
        <v>21</v>
      </c>
      <c r="AO22" s="46" t="s">
        <v>21</v>
      </c>
      <c r="AP22" s="46" t="s">
        <v>21</v>
      </c>
      <c r="AQ22" s="8" t="s">
        <v>21</v>
      </c>
      <c r="AR22" s="8"/>
      <c r="AS22" s="26">
        <v>42735</v>
      </c>
      <c r="AT22" s="4">
        <f t="shared" si="34"/>
        <v>42735</v>
      </c>
      <c r="AU22" s="4"/>
      <c r="AV22" s="12" t="s">
        <v>28</v>
      </c>
    </row>
    <row r="23" spans="1:48" ht="38.25" x14ac:dyDescent="0.25">
      <c r="A23" s="6">
        <f t="shared" ref="A23:A26" si="47">(V23)</f>
        <v>98</v>
      </c>
      <c r="B23" s="6"/>
      <c r="C23" s="52" t="s">
        <v>176</v>
      </c>
      <c r="D23" s="62" t="s">
        <v>295</v>
      </c>
      <c r="E23" s="81">
        <v>93</v>
      </c>
      <c r="F23" s="8">
        <v>42521</v>
      </c>
      <c r="G23" s="12" t="s">
        <v>59</v>
      </c>
      <c r="H23" s="12" t="s">
        <v>62</v>
      </c>
      <c r="I23" s="1" t="s">
        <v>106</v>
      </c>
      <c r="J23" s="2" t="s">
        <v>217</v>
      </c>
      <c r="K23" s="19">
        <v>263</v>
      </c>
      <c r="L23" s="13">
        <v>861117</v>
      </c>
      <c r="M23" s="13" t="s">
        <v>223</v>
      </c>
      <c r="N23" s="60">
        <v>344000000</v>
      </c>
      <c r="O23" s="24" t="s">
        <v>224</v>
      </c>
      <c r="P23" s="50" t="s">
        <v>112</v>
      </c>
      <c r="Q23" s="52" t="s">
        <v>52</v>
      </c>
      <c r="R23" s="12" t="s">
        <v>96</v>
      </c>
      <c r="S23" s="21"/>
      <c r="T23" s="24"/>
      <c r="U23" s="21"/>
      <c r="V23" s="55">
        <v>98</v>
      </c>
      <c r="W23" s="8">
        <v>42535</v>
      </c>
      <c r="X23" s="21">
        <v>42535</v>
      </c>
      <c r="Y23" s="17">
        <v>0</v>
      </c>
      <c r="Z23" s="12" t="s">
        <v>103</v>
      </c>
      <c r="AA23" s="12" t="s">
        <v>225</v>
      </c>
      <c r="AB23" s="5" t="s">
        <v>226</v>
      </c>
      <c r="AC23" s="5" t="s">
        <v>226</v>
      </c>
      <c r="AD23" s="12" t="s">
        <v>264</v>
      </c>
      <c r="AE23" s="39">
        <v>860511232</v>
      </c>
      <c r="AF23" s="18" t="s">
        <v>114</v>
      </c>
      <c r="AG23" s="6">
        <v>119516</v>
      </c>
      <c r="AH23" s="26"/>
      <c r="AI23" s="17"/>
      <c r="AJ23" s="23">
        <v>344000000</v>
      </c>
      <c r="AK23" s="17"/>
      <c r="AL23" s="17">
        <f t="shared" ref="AL23:AL24" si="48">AJ23+AK23</f>
        <v>344000000</v>
      </c>
      <c r="AM23" s="46" t="s">
        <v>14</v>
      </c>
      <c r="AN23" s="46" t="s">
        <v>21</v>
      </c>
      <c r="AO23" s="46" t="s">
        <v>21</v>
      </c>
      <c r="AP23" s="46" t="s">
        <v>21</v>
      </c>
      <c r="AQ23" s="8" t="s">
        <v>21</v>
      </c>
      <c r="AR23" s="26">
        <v>42536</v>
      </c>
      <c r="AS23" s="26">
        <v>42716</v>
      </c>
      <c r="AT23" s="4">
        <f t="shared" ref="AT23:AT26" si="49">AS23-AR23</f>
        <v>180</v>
      </c>
      <c r="AU23" s="21"/>
      <c r="AV23" s="12" t="s">
        <v>134</v>
      </c>
    </row>
    <row r="24" spans="1:48" ht="127.5" x14ac:dyDescent="0.25">
      <c r="A24" s="6">
        <f t="shared" si="47"/>
        <v>96</v>
      </c>
      <c r="B24" s="6"/>
      <c r="C24" s="52" t="s">
        <v>58</v>
      </c>
      <c r="D24" s="62" t="s">
        <v>255</v>
      </c>
      <c r="E24" s="81">
        <v>94</v>
      </c>
      <c r="F24" s="8">
        <v>42521</v>
      </c>
      <c r="G24" s="12" t="s">
        <v>59</v>
      </c>
      <c r="H24" s="12" t="s">
        <v>62</v>
      </c>
      <c r="I24" s="1" t="s">
        <v>44</v>
      </c>
      <c r="J24" s="2" t="s">
        <v>218</v>
      </c>
      <c r="K24" s="19">
        <v>257</v>
      </c>
      <c r="L24" s="13">
        <v>821118</v>
      </c>
      <c r="M24" s="13" t="s">
        <v>219</v>
      </c>
      <c r="N24" s="60">
        <v>5000000</v>
      </c>
      <c r="O24" s="24" t="s">
        <v>220</v>
      </c>
      <c r="P24" s="50" t="s">
        <v>57</v>
      </c>
      <c r="Q24" s="52" t="s">
        <v>52</v>
      </c>
      <c r="R24" s="12" t="s">
        <v>96</v>
      </c>
      <c r="S24" s="21"/>
      <c r="T24" s="24"/>
      <c r="U24" s="21"/>
      <c r="V24" s="55">
        <v>96</v>
      </c>
      <c r="W24" s="8">
        <v>42535</v>
      </c>
      <c r="X24" s="21">
        <v>42535</v>
      </c>
      <c r="Y24" s="17">
        <v>0</v>
      </c>
      <c r="Z24" s="12" t="s">
        <v>119</v>
      </c>
      <c r="AA24" s="12" t="s">
        <v>221</v>
      </c>
      <c r="AB24" s="5" t="s">
        <v>56</v>
      </c>
      <c r="AC24" s="5" t="s">
        <v>56</v>
      </c>
      <c r="AD24" s="12" t="s">
        <v>222</v>
      </c>
      <c r="AE24" s="39">
        <v>900584183</v>
      </c>
      <c r="AF24" s="18" t="s">
        <v>72</v>
      </c>
      <c r="AG24" s="6">
        <v>119316</v>
      </c>
      <c r="AH24" s="26"/>
      <c r="AI24" s="17"/>
      <c r="AJ24" s="23">
        <v>5000000</v>
      </c>
      <c r="AK24" s="17"/>
      <c r="AL24" s="17">
        <f t="shared" si="48"/>
        <v>5000000</v>
      </c>
      <c r="AM24" s="46" t="s">
        <v>14</v>
      </c>
      <c r="AN24" s="46" t="s">
        <v>21</v>
      </c>
      <c r="AO24" s="46" t="s">
        <v>21</v>
      </c>
      <c r="AP24" s="46" t="s">
        <v>21</v>
      </c>
      <c r="AQ24" s="8" t="s">
        <v>21</v>
      </c>
      <c r="AR24" s="26">
        <v>42536</v>
      </c>
      <c r="AS24" s="15">
        <v>42735</v>
      </c>
      <c r="AT24" s="4">
        <f t="shared" si="49"/>
        <v>199</v>
      </c>
      <c r="AU24" s="21"/>
      <c r="AV24" s="12" t="s">
        <v>265</v>
      </c>
    </row>
    <row r="25" spans="1:48" ht="66" customHeight="1" x14ac:dyDescent="0.25">
      <c r="A25" s="6">
        <f t="shared" si="47"/>
        <v>36</v>
      </c>
      <c r="B25" s="6"/>
      <c r="C25" s="52" t="s">
        <v>129</v>
      </c>
      <c r="D25" s="62" t="s">
        <v>310</v>
      </c>
      <c r="E25" s="81">
        <v>41</v>
      </c>
      <c r="F25" s="8">
        <v>42521</v>
      </c>
      <c r="G25" s="11" t="s">
        <v>141</v>
      </c>
      <c r="H25" s="11" t="s">
        <v>141</v>
      </c>
      <c r="I25" s="1" t="s">
        <v>150</v>
      </c>
      <c r="J25" s="12" t="s">
        <v>227</v>
      </c>
      <c r="K25" s="6">
        <v>80</v>
      </c>
      <c r="L25" s="13">
        <v>151015</v>
      </c>
      <c r="M25" s="5" t="s">
        <v>200</v>
      </c>
      <c r="N25" s="47">
        <v>1400000</v>
      </c>
      <c r="O25" s="3" t="s">
        <v>229</v>
      </c>
      <c r="P25" s="14" t="s">
        <v>87</v>
      </c>
      <c r="Q25" s="40" t="s">
        <v>52</v>
      </c>
      <c r="R25" s="38" t="s">
        <v>96</v>
      </c>
      <c r="S25" s="15"/>
      <c r="T25" s="16"/>
      <c r="U25" s="15"/>
      <c r="V25" s="55">
        <v>36</v>
      </c>
      <c r="W25" s="8">
        <v>42538</v>
      </c>
      <c r="X25" s="8">
        <v>42538</v>
      </c>
      <c r="Y25" s="17">
        <v>0</v>
      </c>
      <c r="Z25" s="12" t="s">
        <v>98</v>
      </c>
      <c r="AA25" s="5" t="s">
        <v>99</v>
      </c>
      <c r="AB25" s="5" t="s">
        <v>231</v>
      </c>
      <c r="AC25" s="5" t="s">
        <v>230</v>
      </c>
      <c r="AD25" s="12" t="s">
        <v>311</v>
      </c>
      <c r="AE25" s="7">
        <v>24473480</v>
      </c>
      <c r="AF25" s="18"/>
      <c r="AG25" s="19">
        <v>121716</v>
      </c>
      <c r="AH25" s="8"/>
      <c r="AI25" s="17"/>
      <c r="AJ25" s="47">
        <v>1400000</v>
      </c>
      <c r="AK25" s="17"/>
      <c r="AL25" s="17">
        <f t="shared" ref="AL25:AL26" si="50">+AJ25+AK25</f>
        <v>1400000</v>
      </c>
      <c r="AM25" s="46" t="s">
        <v>14</v>
      </c>
      <c r="AN25" s="46" t="s">
        <v>21</v>
      </c>
      <c r="AO25" s="46" t="s">
        <v>21</v>
      </c>
      <c r="AP25" s="46" t="s">
        <v>21</v>
      </c>
      <c r="AQ25" s="8" t="s">
        <v>21</v>
      </c>
      <c r="AR25" s="8"/>
      <c r="AS25" s="26">
        <v>42735</v>
      </c>
      <c r="AT25" s="4">
        <f t="shared" si="49"/>
        <v>42735</v>
      </c>
      <c r="AU25" s="4"/>
      <c r="AV25" s="12" t="s">
        <v>303</v>
      </c>
    </row>
    <row r="26" spans="1:48" ht="114.75" x14ac:dyDescent="0.25">
      <c r="A26" s="6">
        <f t="shared" si="47"/>
        <v>31</v>
      </c>
      <c r="B26" s="6"/>
      <c r="C26" s="52" t="s">
        <v>81</v>
      </c>
      <c r="D26" s="62" t="s">
        <v>313</v>
      </c>
      <c r="E26" s="81">
        <v>42</v>
      </c>
      <c r="F26" s="8">
        <v>42521</v>
      </c>
      <c r="G26" s="11" t="s">
        <v>141</v>
      </c>
      <c r="H26" s="11" t="s">
        <v>141</v>
      </c>
      <c r="I26" s="1" t="s">
        <v>150</v>
      </c>
      <c r="J26" s="12" t="s">
        <v>228</v>
      </c>
      <c r="K26" s="6">
        <v>118</v>
      </c>
      <c r="L26" s="13">
        <v>781815</v>
      </c>
      <c r="M26" s="5" t="s">
        <v>139</v>
      </c>
      <c r="N26" s="47">
        <v>9000000</v>
      </c>
      <c r="O26" s="3" t="s">
        <v>232</v>
      </c>
      <c r="P26" s="14" t="s">
        <v>78</v>
      </c>
      <c r="Q26" s="40" t="s">
        <v>52</v>
      </c>
      <c r="R26" s="38" t="s">
        <v>96</v>
      </c>
      <c r="S26" s="15"/>
      <c r="T26" s="16"/>
      <c r="U26" s="15"/>
      <c r="V26" s="55">
        <v>31</v>
      </c>
      <c r="W26" s="8">
        <v>42537</v>
      </c>
      <c r="X26" s="8">
        <v>42538</v>
      </c>
      <c r="Y26" s="17">
        <v>0</v>
      </c>
      <c r="Z26" s="12" t="s">
        <v>68</v>
      </c>
      <c r="AA26" s="5" t="s">
        <v>115</v>
      </c>
      <c r="AB26" s="5" t="s">
        <v>233</v>
      </c>
      <c r="AC26" s="5" t="s">
        <v>233</v>
      </c>
      <c r="AD26" s="12" t="s">
        <v>312</v>
      </c>
      <c r="AE26" s="7">
        <v>900349565</v>
      </c>
      <c r="AF26" s="18" t="s">
        <v>97</v>
      </c>
      <c r="AG26" s="19">
        <v>121216</v>
      </c>
      <c r="AH26" s="8"/>
      <c r="AI26" s="17"/>
      <c r="AJ26" s="47">
        <v>9000000</v>
      </c>
      <c r="AK26" s="17"/>
      <c r="AL26" s="17">
        <f t="shared" si="50"/>
        <v>9000000</v>
      </c>
      <c r="AM26" s="46" t="s">
        <v>14</v>
      </c>
      <c r="AN26" s="46" t="s">
        <v>21</v>
      </c>
      <c r="AO26" s="46" t="s">
        <v>21</v>
      </c>
      <c r="AP26" s="46" t="s">
        <v>21</v>
      </c>
      <c r="AQ26" s="8" t="s">
        <v>21</v>
      </c>
      <c r="AR26" s="8"/>
      <c r="AS26" s="26">
        <v>42735</v>
      </c>
      <c r="AT26" s="4">
        <f t="shared" si="49"/>
        <v>42735</v>
      </c>
      <c r="AU26" s="4"/>
      <c r="AV26" s="12" t="s">
        <v>303</v>
      </c>
    </row>
    <row r="27" spans="1:48" ht="89.25" x14ac:dyDescent="0.25">
      <c r="A27" s="6">
        <f t="shared" ref="A27" si="51">(V27)</f>
        <v>107</v>
      </c>
      <c r="B27" s="6"/>
      <c r="C27" s="10" t="s">
        <v>80</v>
      </c>
      <c r="D27" s="62" t="s">
        <v>350</v>
      </c>
      <c r="E27" s="82" t="s">
        <v>97</v>
      </c>
      <c r="F27" s="8">
        <v>42492</v>
      </c>
      <c r="G27" s="11" t="s">
        <v>75</v>
      </c>
      <c r="H27" s="11" t="s">
        <v>235</v>
      </c>
      <c r="I27" s="1" t="s">
        <v>150</v>
      </c>
      <c r="J27" s="12" t="s">
        <v>236</v>
      </c>
      <c r="K27" s="19">
        <v>137</v>
      </c>
      <c r="L27" s="13" t="s">
        <v>237</v>
      </c>
      <c r="M27" s="12" t="s">
        <v>238</v>
      </c>
      <c r="N27" s="48" t="s">
        <v>241</v>
      </c>
      <c r="O27" s="41" t="s">
        <v>239</v>
      </c>
      <c r="P27" s="57" t="s">
        <v>240</v>
      </c>
      <c r="Q27" s="52" t="s">
        <v>52</v>
      </c>
      <c r="R27" s="12" t="s">
        <v>96</v>
      </c>
      <c r="S27" s="15"/>
      <c r="T27" s="16"/>
      <c r="U27" s="15"/>
      <c r="V27" s="55">
        <v>107</v>
      </c>
      <c r="W27" s="8">
        <v>42549</v>
      </c>
      <c r="X27" s="8">
        <v>42549</v>
      </c>
      <c r="Y27" s="17">
        <f t="shared" ref="Y27" si="52">W27-X27</f>
        <v>0</v>
      </c>
      <c r="Z27" s="12" t="s">
        <v>103</v>
      </c>
      <c r="AA27" s="5" t="s">
        <v>364</v>
      </c>
      <c r="AB27" s="5" t="s">
        <v>100</v>
      </c>
      <c r="AC27" s="5" t="s">
        <v>100</v>
      </c>
      <c r="AD27" s="12" t="s">
        <v>365</v>
      </c>
      <c r="AE27" s="22">
        <v>800236801</v>
      </c>
      <c r="AF27" s="18" t="s">
        <v>95</v>
      </c>
      <c r="AG27" s="19"/>
      <c r="AH27" s="8"/>
      <c r="AI27" s="4"/>
      <c r="AJ27" s="47">
        <v>2318490386</v>
      </c>
      <c r="AK27" s="48">
        <f>4486289977+ 2695512561</f>
        <v>7181802538</v>
      </c>
      <c r="AL27" s="17">
        <f>+AJ27+AK27</f>
        <v>9500292924</v>
      </c>
      <c r="AM27" s="46" t="s">
        <v>366</v>
      </c>
      <c r="AN27" s="46" t="s">
        <v>367</v>
      </c>
      <c r="AO27" s="46" t="s">
        <v>21</v>
      </c>
      <c r="AP27" s="46" t="s">
        <v>21</v>
      </c>
      <c r="AQ27" s="8" t="s">
        <v>21</v>
      </c>
      <c r="AR27" s="8">
        <v>42552</v>
      </c>
      <c r="AS27" s="8">
        <v>43312</v>
      </c>
      <c r="AT27" s="4">
        <f t="shared" ref="AT27" si="53">AS27-AR27</f>
        <v>760</v>
      </c>
      <c r="AU27" s="4"/>
      <c r="AV27" s="12" t="s">
        <v>40</v>
      </c>
    </row>
    <row r="28" spans="1:48" ht="38.25" x14ac:dyDescent="0.25">
      <c r="A28" s="6">
        <f t="shared" ref="A28" si="54">(V28)</f>
        <v>88</v>
      </c>
      <c r="B28" s="6"/>
      <c r="C28" s="52" t="s">
        <v>137</v>
      </c>
      <c r="D28" s="62" t="s">
        <v>270</v>
      </c>
      <c r="E28" s="81">
        <v>95</v>
      </c>
      <c r="F28" s="8">
        <v>42522</v>
      </c>
      <c r="G28" s="12" t="s">
        <v>59</v>
      </c>
      <c r="H28" s="12" t="s">
        <v>62</v>
      </c>
      <c r="I28" s="1" t="s">
        <v>127</v>
      </c>
      <c r="J28" s="2" t="s">
        <v>271</v>
      </c>
      <c r="K28" s="19">
        <v>268</v>
      </c>
      <c r="L28" s="13">
        <v>801116</v>
      </c>
      <c r="M28" s="2" t="s">
        <v>272</v>
      </c>
      <c r="N28" s="60">
        <v>21000000</v>
      </c>
      <c r="O28" s="24" t="s">
        <v>273</v>
      </c>
      <c r="P28" s="50" t="s">
        <v>57</v>
      </c>
      <c r="Q28" s="52" t="s">
        <v>52</v>
      </c>
      <c r="R28" s="12" t="s">
        <v>96</v>
      </c>
      <c r="S28" s="21"/>
      <c r="T28" s="24"/>
      <c r="U28" s="21"/>
      <c r="V28" s="55">
        <v>88</v>
      </c>
      <c r="W28" s="8">
        <v>42522</v>
      </c>
      <c r="X28" s="8">
        <v>42523</v>
      </c>
      <c r="Y28" s="17">
        <v>0</v>
      </c>
      <c r="Z28" s="12" t="s">
        <v>119</v>
      </c>
      <c r="AA28" s="12" t="s">
        <v>274</v>
      </c>
      <c r="AB28" s="5" t="s">
        <v>56</v>
      </c>
      <c r="AC28" s="5" t="s">
        <v>56</v>
      </c>
      <c r="AD28" s="12" t="s">
        <v>275</v>
      </c>
      <c r="AE28" s="39">
        <v>1136883199</v>
      </c>
      <c r="AF28" s="18"/>
      <c r="AG28" s="6">
        <v>113616</v>
      </c>
      <c r="AH28" s="26"/>
      <c r="AI28" s="17">
        <v>3000000</v>
      </c>
      <c r="AJ28" s="23">
        <v>21000000</v>
      </c>
      <c r="AK28" s="17"/>
      <c r="AL28" s="17">
        <f t="shared" ref="AL28:AL30" si="55">AJ28+AK28</f>
        <v>21000000</v>
      </c>
      <c r="AM28" s="46" t="s">
        <v>14</v>
      </c>
      <c r="AN28" s="46" t="s">
        <v>21</v>
      </c>
      <c r="AO28" s="46" t="s">
        <v>21</v>
      </c>
      <c r="AP28" s="46" t="s">
        <v>21</v>
      </c>
      <c r="AQ28" s="8" t="s">
        <v>21</v>
      </c>
      <c r="AR28" s="26">
        <v>42523</v>
      </c>
      <c r="AS28" s="15">
        <v>42735</v>
      </c>
      <c r="AT28" s="4">
        <f t="shared" ref="AT28" si="56">AS28-AR28</f>
        <v>212</v>
      </c>
      <c r="AU28" s="21"/>
      <c r="AV28" s="12" t="s">
        <v>276</v>
      </c>
    </row>
    <row r="29" spans="1:48" ht="51" x14ac:dyDescent="0.25">
      <c r="A29" s="6">
        <f t="shared" ref="A29" si="57">(V29)</f>
        <v>94</v>
      </c>
      <c r="B29" s="6"/>
      <c r="C29" s="52" t="s">
        <v>176</v>
      </c>
      <c r="D29" s="62" t="s">
        <v>270</v>
      </c>
      <c r="E29" s="81">
        <v>96</v>
      </c>
      <c r="F29" s="8">
        <v>42524</v>
      </c>
      <c r="G29" s="12" t="s">
        <v>59</v>
      </c>
      <c r="H29" s="12" t="s">
        <v>62</v>
      </c>
      <c r="I29" s="1" t="s">
        <v>165</v>
      </c>
      <c r="J29" s="2" t="s">
        <v>277</v>
      </c>
      <c r="K29" s="19">
        <v>267</v>
      </c>
      <c r="L29" s="13">
        <v>801116</v>
      </c>
      <c r="M29" s="2" t="s">
        <v>272</v>
      </c>
      <c r="N29" s="60">
        <v>38880000</v>
      </c>
      <c r="O29" s="24" t="s">
        <v>278</v>
      </c>
      <c r="P29" s="50" t="s">
        <v>57</v>
      </c>
      <c r="Q29" s="52" t="s">
        <v>52</v>
      </c>
      <c r="R29" s="12" t="s">
        <v>96</v>
      </c>
      <c r="S29" s="21"/>
      <c r="T29" s="24"/>
      <c r="U29" s="21"/>
      <c r="V29" s="55">
        <v>94</v>
      </c>
      <c r="W29" s="8">
        <v>42534</v>
      </c>
      <c r="X29" s="8">
        <v>42535</v>
      </c>
      <c r="Y29" s="17">
        <v>0</v>
      </c>
      <c r="Z29" s="12" t="s">
        <v>119</v>
      </c>
      <c r="AA29" s="12" t="s">
        <v>279</v>
      </c>
      <c r="AB29" s="5" t="s">
        <v>56</v>
      </c>
      <c r="AC29" s="5" t="s">
        <v>56</v>
      </c>
      <c r="AD29" s="12" t="s">
        <v>280</v>
      </c>
      <c r="AE29" s="39">
        <v>24348352</v>
      </c>
      <c r="AF29" s="18"/>
      <c r="AG29" s="6">
        <v>118316</v>
      </c>
      <c r="AH29" s="26"/>
      <c r="AI29" s="17">
        <v>6480000</v>
      </c>
      <c r="AJ29" s="23">
        <v>38880000</v>
      </c>
      <c r="AK29" s="17"/>
      <c r="AL29" s="17">
        <f t="shared" si="55"/>
        <v>38880000</v>
      </c>
      <c r="AM29" s="46" t="s">
        <v>14</v>
      </c>
      <c r="AN29" s="46" t="s">
        <v>21</v>
      </c>
      <c r="AO29" s="46" t="s">
        <v>21</v>
      </c>
      <c r="AP29" s="46" t="s">
        <v>21</v>
      </c>
      <c r="AQ29" s="8" t="s">
        <v>21</v>
      </c>
      <c r="AR29" s="26">
        <v>42523</v>
      </c>
      <c r="AS29" s="15">
        <v>42735</v>
      </c>
      <c r="AT29" s="4">
        <f t="shared" ref="AT29" si="58">AS29-AR29</f>
        <v>212</v>
      </c>
      <c r="AU29" s="21"/>
      <c r="AV29" s="12" t="s">
        <v>281</v>
      </c>
    </row>
    <row r="30" spans="1:48" ht="38.25" x14ac:dyDescent="0.25">
      <c r="A30" s="6">
        <f t="shared" ref="A30:A31" si="59">(V30)</f>
        <v>95</v>
      </c>
      <c r="B30" s="6"/>
      <c r="C30" s="52" t="s">
        <v>133</v>
      </c>
      <c r="D30" s="62" t="s">
        <v>270</v>
      </c>
      <c r="E30" s="81">
        <v>97</v>
      </c>
      <c r="F30" s="8">
        <v>42529</v>
      </c>
      <c r="G30" s="12" t="s">
        <v>59</v>
      </c>
      <c r="H30" s="12" t="s">
        <v>62</v>
      </c>
      <c r="I30" s="1" t="s">
        <v>282</v>
      </c>
      <c r="J30" s="2" t="s">
        <v>283</v>
      </c>
      <c r="K30" s="19">
        <v>265</v>
      </c>
      <c r="L30" s="13">
        <v>801615</v>
      </c>
      <c r="M30" s="2" t="s">
        <v>284</v>
      </c>
      <c r="N30" s="60">
        <v>42000000</v>
      </c>
      <c r="O30" s="24" t="s">
        <v>285</v>
      </c>
      <c r="P30" s="50" t="s">
        <v>128</v>
      </c>
      <c r="Q30" s="52" t="s">
        <v>52</v>
      </c>
      <c r="R30" s="12" t="s">
        <v>96</v>
      </c>
      <c r="S30" s="21"/>
      <c r="T30" s="24"/>
      <c r="U30" s="21"/>
      <c r="V30" s="55">
        <v>95</v>
      </c>
      <c r="W30" s="8">
        <v>42535</v>
      </c>
      <c r="X30" s="8">
        <v>42535</v>
      </c>
      <c r="Y30" s="17">
        <v>0</v>
      </c>
      <c r="Z30" s="12" t="s">
        <v>119</v>
      </c>
      <c r="AA30" s="12" t="s">
        <v>286</v>
      </c>
      <c r="AB30" s="5" t="s">
        <v>56</v>
      </c>
      <c r="AC30" s="5" t="s">
        <v>56</v>
      </c>
      <c r="AD30" s="12" t="s">
        <v>287</v>
      </c>
      <c r="AE30" s="39">
        <v>51994746</v>
      </c>
      <c r="AF30" s="18"/>
      <c r="AG30" s="6">
        <v>119216</v>
      </c>
      <c r="AH30" s="26"/>
      <c r="AI30" s="17">
        <v>6480000</v>
      </c>
      <c r="AJ30" s="23">
        <v>42000000</v>
      </c>
      <c r="AK30" s="17"/>
      <c r="AL30" s="17">
        <f t="shared" si="55"/>
        <v>42000000</v>
      </c>
      <c r="AM30" s="46" t="s">
        <v>14</v>
      </c>
      <c r="AN30" s="46" t="s">
        <v>21</v>
      </c>
      <c r="AO30" s="46" t="s">
        <v>21</v>
      </c>
      <c r="AP30" s="46" t="s">
        <v>21</v>
      </c>
      <c r="AQ30" s="8" t="s">
        <v>21</v>
      </c>
      <c r="AR30" s="26">
        <v>42523</v>
      </c>
      <c r="AS30" s="15">
        <v>42735</v>
      </c>
      <c r="AT30" s="4">
        <f t="shared" ref="AT30:AT31" si="60">AS30-AR30</f>
        <v>212</v>
      </c>
      <c r="AU30" s="21"/>
      <c r="AV30" s="12" t="s">
        <v>288</v>
      </c>
    </row>
    <row r="31" spans="1:48" ht="53.25" customHeight="1" x14ac:dyDescent="0.25">
      <c r="A31" s="44">
        <f t="shared" si="59"/>
        <v>8852</v>
      </c>
      <c r="B31" s="44"/>
      <c r="C31" s="10" t="s">
        <v>158</v>
      </c>
      <c r="D31" s="62" t="s">
        <v>343</v>
      </c>
      <c r="E31" s="66">
        <v>15433</v>
      </c>
      <c r="F31" s="8">
        <v>42529</v>
      </c>
      <c r="G31" s="12" t="s">
        <v>76</v>
      </c>
      <c r="H31" s="11" t="s">
        <v>101</v>
      </c>
      <c r="I31" s="1" t="s">
        <v>150</v>
      </c>
      <c r="J31" s="12" t="s">
        <v>344</v>
      </c>
      <c r="K31" s="19">
        <v>99</v>
      </c>
      <c r="L31" s="13">
        <v>441216</v>
      </c>
      <c r="M31" s="2" t="s">
        <v>345</v>
      </c>
      <c r="N31" s="60">
        <v>63209191.18</v>
      </c>
      <c r="O31" s="3" t="s">
        <v>337</v>
      </c>
      <c r="P31" s="50" t="s">
        <v>346</v>
      </c>
      <c r="Q31" s="40" t="s">
        <v>52</v>
      </c>
      <c r="R31" s="38" t="s">
        <v>53</v>
      </c>
      <c r="S31" s="21"/>
      <c r="T31" s="24"/>
      <c r="U31" s="21"/>
      <c r="V31" s="55">
        <v>8852</v>
      </c>
      <c r="W31" s="8">
        <v>42529</v>
      </c>
      <c r="X31" s="8">
        <v>42529</v>
      </c>
      <c r="Y31" s="17">
        <f t="shared" ref="Y31" si="61">W31-X31</f>
        <v>0</v>
      </c>
      <c r="Z31" s="12" t="s">
        <v>90</v>
      </c>
      <c r="AA31" s="12" t="s">
        <v>347</v>
      </c>
      <c r="AB31" s="5" t="s">
        <v>100</v>
      </c>
      <c r="AC31" s="5" t="s">
        <v>100</v>
      </c>
      <c r="AD31" s="12" t="s">
        <v>348</v>
      </c>
      <c r="AE31" s="7">
        <v>20546554</v>
      </c>
      <c r="AF31" s="18" t="s">
        <v>71</v>
      </c>
      <c r="AG31" s="6">
        <v>117616</v>
      </c>
      <c r="AH31" s="26">
        <v>42530</v>
      </c>
      <c r="AI31" s="17"/>
      <c r="AJ31" s="45">
        <v>63209191.18</v>
      </c>
      <c r="AK31" s="17"/>
      <c r="AL31" s="17">
        <f t="shared" ref="AL31" si="62">+AJ31+AK31</f>
        <v>63209191.18</v>
      </c>
      <c r="AM31" s="46" t="s">
        <v>14</v>
      </c>
      <c r="AN31" s="46" t="s">
        <v>21</v>
      </c>
      <c r="AO31" s="46" t="s">
        <v>21</v>
      </c>
      <c r="AP31" s="46" t="s">
        <v>21</v>
      </c>
      <c r="AQ31" s="8" t="s">
        <v>21</v>
      </c>
      <c r="AR31" s="26">
        <v>42529</v>
      </c>
      <c r="AS31" s="26">
        <v>42551</v>
      </c>
      <c r="AT31" s="4">
        <f t="shared" si="60"/>
        <v>22</v>
      </c>
      <c r="AU31" s="21"/>
      <c r="AV31" s="12" t="s">
        <v>341</v>
      </c>
    </row>
    <row r="32" spans="1:48" ht="76.5" x14ac:dyDescent="0.25">
      <c r="A32" s="6">
        <f t="shared" ref="A32" si="63">(V32)</f>
        <v>106</v>
      </c>
      <c r="B32" s="6"/>
      <c r="C32" s="52" t="s">
        <v>129</v>
      </c>
      <c r="D32" s="62" t="s">
        <v>289</v>
      </c>
      <c r="E32" s="81">
        <v>98</v>
      </c>
      <c r="F32" s="8">
        <v>42530</v>
      </c>
      <c r="G32" s="12" t="s">
        <v>59</v>
      </c>
      <c r="H32" s="12" t="s">
        <v>62</v>
      </c>
      <c r="I32" s="1" t="s">
        <v>282</v>
      </c>
      <c r="J32" s="2" t="s">
        <v>290</v>
      </c>
      <c r="K32" s="19">
        <v>266</v>
      </c>
      <c r="L32" s="13">
        <v>801615</v>
      </c>
      <c r="M32" s="2" t="s">
        <v>284</v>
      </c>
      <c r="N32" s="60">
        <v>18000000</v>
      </c>
      <c r="O32" s="24" t="s">
        <v>291</v>
      </c>
      <c r="P32" s="50" t="s">
        <v>128</v>
      </c>
      <c r="Q32" s="52" t="s">
        <v>52</v>
      </c>
      <c r="R32" s="12" t="s">
        <v>96</v>
      </c>
      <c r="S32" s="21"/>
      <c r="T32" s="24"/>
      <c r="U32" s="21"/>
      <c r="V32" s="55">
        <v>106</v>
      </c>
      <c r="W32" s="8">
        <v>42549</v>
      </c>
      <c r="X32" s="8">
        <v>42550</v>
      </c>
      <c r="Y32" s="17">
        <v>0</v>
      </c>
      <c r="Z32" s="12" t="s">
        <v>119</v>
      </c>
      <c r="AA32" s="12" t="s">
        <v>363</v>
      </c>
      <c r="AB32" s="5" t="s">
        <v>56</v>
      </c>
      <c r="AC32" s="5" t="s">
        <v>56</v>
      </c>
      <c r="AD32" s="12" t="s">
        <v>297</v>
      </c>
      <c r="AE32" s="39">
        <v>53165815</v>
      </c>
      <c r="AF32" s="18"/>
      <c r="AG32" s="6">
        <v>129916</v>
      </c>
      <c r="AH32" s="26"/>
      <c r="AI32" s="17">
        <v>3000000</v>
      </c>
      <c r="AJ32" s="17">
        <v>18000000</v>
      </c>
      <c r="AK32" s="17"/>
      <c r="AL32" s="17">
        <f t="shared" ref="AL32" si="64">AJ32+AK32</f>
        <v>18000000</v>
      </c>
      <c r="AM32" s="46" t="s">
        <v>14</v>
      </c>
      <c r="AN32" s="46" t="s">
        <v>21</v>
      </c>
      <c r="AO32" s="46" t="s">
        <v>21</v>
      </c>
      <c r="AP32" s="46" t="s">
        <v>21</v>
      </c>
      <c r="AQ32" s="8" t="s">
        <v>21</v>
      </c>
      <c r="AR32" s="26">
        <v>42549</v>
      </c>
      <c r="AS32" s="15">
        <v>42735</v>
      </c>
      <c r="AT32" s="4">
        <f t="shared" ref="AT32" si="65">AS32-AR32</f>
        <v>186</v>
      </c>
      <c r="AU32" s="21"/>
      <c r="AV32" s="12" t="s">
        <v>288</v>
      </c>
    </row>
    <row r="33" spans="1:48" ht="76.5" x14ac:dyDescent="0.25">
      <c r="A33" s="6">
        <f t="shared" ref="A33" si="66">(V33)</f>
        <v>0</v>
      </c>
      <c r="B33" s="6"/>
      <c r="C33" s="52" t="s">
        <v>129</v>
      </c>
      <c r="D33" s="62" t="s">
        <v>322</v>
      </c>
      <c r="E33" s="81">
        <v>99</v>
      </c>
      <c r="F33" s="8">
        <v>42537</v>
      </c>
      <c r="G33" s="12" t="s">
        <v>59</v>
      </c>
      <c r="H33" s="12" t="s">
        <v>63</v>
      </c>
      <c r="I33" s="78" t="s">
        <v>143</v>
      </c>
      <c r="J33" s="2" t="s">
        <v>298</v>
      </c>
      <c r="K33" s="19">
        <v>38</v>
      </c>
      <c r="L33" s="13" t="s">
        <v>323</v>
      </c>
      <c r="M33" s="2" t="s">
        <v>324</v>
      </c>
      <c r="N33" s="60">
        <v>152239020</v>
      </c>
      <c r="O33" s="24" t="s">
        <v>325</v>
      </c>
      <c r="P33" s="50" t="s">
        <v>66</v>
      </c>
      <c r="Q33" s="52" t="s">
        <v>67</v>
      </c>
      <c r="R33" s="12" t="s">
        <v>326</v>
      </c>
      <c r="S33" s="21"/>
      <c r="T33" s="24"/>
      <c r="U33" s="21"/>
      <c r="V33" s="55"/>
      <c r="X33" s="8"/>
      <c r="Y33" s="17">
        <v>0</v>
      </c>
      <c r="Z33" s="12" t="s">
        <v>90</v>
      </c>
      <c r="AA33" s="12" t="s">
        <v>327</v>
      </c>
      <c r="AB33" s="5" t="s">
        <v>56</v>
      </c>
      <c r="AC33" s="5" t="s">
        <v>56</v>
      </c>
      <c r="AD33" s="12" t="s">
        <v>328</v>
      </c>
      <c r="AE33" s="39"/>
      <c r="AF33" s="18"/>
      <c r="AG33" s="6"/>
      <c r="AH33" s="26"/>
      <c r="AI33" s="17"/>
      <c r="AJ33" s="17">
        <v>152239000</v>
      </c>
      <c r="AK33" s="17"/>
      <c r="AL33" s="17">
        <f t="shared" ref="AL33" si="67">AJ33+AK33</f>
        <v>152239000</v>
      </c>
      <c r="AM33" s="46" t="s">
        <v>14</v>
      </c>
      <c r="AN33" s="46" t="s">
        <v>21</v>
      </c>
      <c r="AO33" s="46" t="s">
        <v>21</v>
      </c>
      <c r="AP33" s="46" t="s">
        <v>21</v>
      </c>
      <c r="AQ33" s="8" t="s">
        <v>21</v>
      </c>
      <c r="AR33" s="26"/>
      <c r="AS33" s="15">
        <v>42735</v>
      </c>
      <c r="AT33" s="4" t="s">
        <v>329</v>
      </c>
      <c r="AU33" s="21"/>
      <c r="AV33" s="12"/>
    </row>
    <row r="34" spans="1:48" ht="114.75" x14ac:dyDescent="0.25">
      <c r="A34" s="6">
        <f t="shared" ref="A34" si="68">(V34)</f>
        <v>0</v>
      </c>
      <c r="B34" s="6"/>
      <c r="C34" s="52" t="s">
        <v>176</v>
      </c>
      <c r="D34" s="62" t="s">
        <v>315</v>
      </c>
      <c r="E34" s="81">
        <v>100</v>
      </c>
      <c r="F34" s="8">
        <v>42537</v>
      </c>
      <c r="G34" s="12" t="s">
        <v>59</v>
      </c>
      <c r="H34" s="12" t="s">
        <v>62</v>
      </c>
      <c r="I34" s="1" t="s">
        <v>106</v>
      </c>
      <c r="J34" s="2" t="s">
        <v>330</v>
      </c>
      <c r="K34" s="19">
        <v>206</v>
      </c>
      <c r="L34" s="13">
        <v>801116</v>
      </c>
      <c r="M34" s="2" t="s">
        <v>317</v>
      </c>
      <c r="N34" s="60">
        <v>11600000</v>
      </c>
      <c r="O34" s="24" t="s">
        <v>318</v>
      </c>
      <c r="P34" s="50" t="s">
        <v>57</v>
      </c>
      <c r="Q34" s="52" t="s">
        <v>67</v>
      </c>
      <c r="R34" s="12" t="s">
        <v>124</v>
      </c>
      <c r="S34" s="21"/>
      <c r="T34" s="24"/>
      <c r="U34" s="21"/>
      <c r="V34" s="55"/>
      <c r="X34" s="8"/>
      <c r="Y34" s="17">
        <v>0</v>
      </c>
      <c r="Z34" s="12" t="s">
        <v>119</v>
      </c>
      <c r="AA34" s="12" t="s">
        <v>319</v>
      </c>
      <c r="AB34" s="5" t="s">
        <v>56</v>
      </c>
      <c r="AC34" s="5" t="s">
        <v>56</v>
      </c>
      <c r="AD34" s="12" t="s">
        <v>331</v>
      </c>
      <c r="AE34" s="39"/>
      <c r="AF34" s="18"/>
      <c r="AG34" s="6"/>
      <c r="AH34" s="26"/>
      <c r="AI34" s="17"/>
      <c r="AJ34" s="17">
        <v>11600000</v>
      </c>
      <c r="AK34" s="17"/>
      <c r="AL34" s="17">
        <f t="shared" ref="AL34" si="69">AJ34+AK34</f>
        <v>11600000</v>
      </c>
      <c r="AM34" s="46" t="s">
        <v>14</v>
      </c>
      <c r="AN34" s="46" t="s">
        <v>21</v>
      </c>
      <c r="AO34" s="46" t="s">
        <v>21</v>
      </c>
      <c r="AP34" s="46" t="s">
        <v>21</v>
      </c>
      <c r="AQ34" s="8" t="s">
        <v>21</v>
      </c>
      <c r="AR34" s="26"/>
      <c r="AS34" s="15"/>
      <c r="AT34" s="4" t="s">
        <v>320</v>
      </c>
      <c r="AU34" s="21"/>
      <c r="AV34" s="12" t="s">
        <v>172</v>
      </c>
    </row>
    <row r="35" spans="1:48" ht="114.75" x14ac:dyDescent="0.25">
      <c r="A35" s="6">
        <f t="shared" ref="A35:A39" si="70">(V35)</f>
        <v>0</v>
      </c>
      <c r="B35" s="6"/>
      <c r="C35" s="52" t="s">
        <v>137</v>
      </c>
      <c r="D35" s="62" t="s">
        <v>332</v>
      </c>
      <c r="E35" s="81">
        <v>101</v>
      </c>
      <c r="F35" s="8">
        <v>42537</v>
      </c>
      <c r="G35" s="12" t="s">
        <v>59</v>
      </c>
      <c r="H35" s="12" t="s">
        <v>62</v>
      </c>
      <c r="I35" s="1" t="s">
        <v>106</v>
      </c>
      <c r="J35" s="2" t="s">
        <v>316</v>
      </c>
      <c r="K35" s="19">
        <v>168</v>
      </c>
      <c r="L35" s="13">
        <v>821119</v>
      </c>
      <c r="M35" s="2" t="s">
        <v>120</v>
      </c>
      <c r="N35" s="60">
        <v>275000</v>
      </c>
      <c r="O35" s="24" t="s">
        <v>333</v>
      </c>
      <c r="P35" s="50" t="s">
        <v>89</v>
      </c>
      <c r="Q35" s="52" t="s">
        <v>67</v>
      </c>
      <c r="R35" s="12" t="s">
        <v>124</v>
      </c>
      <c r="S35" s="21"/>
      <c r="T35" s="24"/>
      <c r="U35" s="21"/>
      <c r="V35" s="55"/>
      <c r="X35" s="8"/>
      <c r="Y35" s="17">
        <v>0</v>
      </c>
      <c r="Z35" s="12" t="s">
        <v>119</v>
      </c>
      <c r="AA35" s="12" t="s">
        <v>319</v>
      </c>
      <c r="AB35" s="5" t="s">
        <v>56</v>
      </c>
      <c r="AC35" s="5" t="s">
        <v>56</v>
      </c>
      <c r="AD35" s="12" t="s">
        <v>334</v>
      </c>
      <c r="AE35" s="39"/>
      <c r="AF35" s="18"/>
      <c r="AG35" s="6"/>
      <c r="AH35" s="26"/>
      <c r="AI35" s="17"/>
      <c r="AJ35" s="17">
        <v>275000</v>
      </c>
      <c r="AK35" s="17"/>
      <c r="AL35" s="17">
        <f t="shared" ref="AL35" si="71">AJ35+AK35</f>
        <v>275000</v>
      </c>
      <c r="AM35" s="46" t="s">
        <v>14</v>
      </c>
      <c r="AN35" s="46" t="s">
        <v>21</v>
      </c>
      <c r="AO35" s="46" t="s">
        <v>21</v>
      </c>
      <c r="AP35" s="46" t="s">
        <v>21</v>
      </c>
      <c r="AQ35" s="8" t="s">
        <v>21</v>
      </c>
      <c r="AR35" s="26"/>
      <c r="AS35" s="15"/>
      <c r="AT35" s="4" t="s">
        <v>335</v>
      </c>
      <c r="AU35" s="21"/>
      <c r="AV35" s="12" t="s">
        <v>27</v>
      </c>
    </row>
    <row r="36" spans="1:48" ht="38.25" x14ac:dyDescent="0.25">
      <c r="A36" s="44">
        <f t="shared" si="70"/>
        <v>9111</v>
      </c>
      <c r="B36" s="44"/>
      <c r="C36" s="10" t="s">
        <v>158</v>
      </c>
      <c r="D36" s="62" t="s">
        <v>336</v>
      </c>
      <c r="E36" s="66">
        <v>17790</v>
      </c>
      <c r="F36" s="8">
        <v>42538</v>
      </c>
      <c r="G36" s="12" t="s">
        <v>76</v>
      </c>
      <c r="H36" s="11" t="s">
        <v>101</v>
      </c>
      <c r="I36" s="1" t="s">
        <v>150</v>
      </c>
      <c r="J36" s="12" t="s">
        <v>342</v>
      </c>
      <c r="K36" s="19">
        <v>103</v>
      </c>
      <c r="L36" s="13">
        <v>25101503</v>
      </c>
      <c r="M36" s="2" t="s">
        <v>339</v>
      </c>
      <c r="N36" s="60">
        <v>107127520</v>
      </c>
      <c r="O36" s="3" t="s">
        <v>337</v>
      </c>
      <c r="P36" s="50" t="s">
        <v>338</v>
      </c>
      <c r="Q36" s="40" t="s">
        <v>52</v>
      </c>
      <c r="R36" s="38" t="s">
        <v>53</v>
      </c>
      <c r="S36" s="21"/>
      <c r="T36" s="24"/>
      <c r="U36" s="21"/>
      <c r="V36" s="55">
        <v>9111</v>
      </c>
      <c r="W36" s="8">
        <v>42538</v>
      </c>
      <c r="X36" s="8">
        <v>42538</v>
      </c>
      <c r="Y36" s="17">
        <f t="shared" ref="Y36:Y38" si="72">W36-X36</f>
        <v>0</v>
      </c>
      <c r="Z36" s="12" t="s">
        <v>90</v>
      </c>
      <c r="AA36" s="12" t="s">
        <v>380</v>
      </c>
      <c r="AB36" s="5" t="s">
        <v>100</v>
      </c>
      <c r="AC36" s="5" t="s">
        <v>100</v>
      </c>
      <c r="AD36" s="12" t="s">
        <v>340</v>
      </c>
      <c r="AE36" s="7">
        <v>860001307</v>
      </c>
      <c r="AF36" s="18" t="s">
        <v>71</v>
      </c>
      <c r="AG36" s="6">
        <v>122016</v>
      </c>
      <c r="AH36" s="26">
        <v>42538</v>
      </c>
      <c r="AI36" s="17"/>
      <c r="AJ36" s="45">
        <v>107127520</v>
      </c>
      <c r="AK36" s="17"/>
      <c r="AL36" s="17">
        <f t="shared" ref="AL36" si="73">+AJ36+AK36</f>
        <v>107127520</v>
      </c>
      <c r="AM36" s="46" t="s">
        <v>14</v>
      </c>
      <c r="AN36" s="46" t="s">
        <v>21</v>
      </c>
      <c r="AO36" s="46" t="s">
        <v>21</v>
      </c>
      <c r="AP36" s="46" t="s">
        <v>21</v>
      </c>
      <c r="AQ36" s="8" t="s">
        <v>21</v>
      </c>
      <c r="AR36" s="26">
        <v>42538</v>
      </c>
      <c r="AS36" s="26">
        <v>42580</v>
      </c>
      <c r="AT36" s="4">
        <f t="shared" ref="AT36:AT37" si="74">AS36-AR36</f>
        <v>42</v>
      </c>
      <c r="AU36" s="21"/>
      <c r="AV36" s="12" t="s">
        <v>341</v>
      </c>
    </row>
    <row r="37" spans="1:48" ht="51.75" customHeight="1" x14ac:dyDescent="0.25">
      <c r="A37" s="6">
        <f t="shared" si="70"/>
        <v>108</v>
      </c>
      <c r="B37" s="6"/>
      <c r="C37" s="52" t="s">
        <v>133</v>
      </c>
      <c r="D37" s="62" t="s">
        <v>353</v>
      </c>
      <c r="E37" s="81">
        <v>102</v>
      </c>
      <c r="F37" s="8">
        <v>42549</v>
      </c>
      <c r="G37" s="12" t="s">
        <v>59</v>
      </c>
      <c r="H37" s="12" t="s">
        <v>62</v>
      </c>
      <c r="I37" s="1" t="s">
        <v>165</v>
      </c>
      <c r="J37" s="2" t="s">
        <v>359</v>
      </c>
      <c r="K37" s="19">
        <v>273</v>
      </c>
      <c r="L37" s="13">
        <v>801615</v>
      </c>
      <c r="M37" s="2" t="s">
        <v>94</v>
      </c>
      <c r="N37" s="60">
        <v>18000000</v>
      </c>
      <c r="O37" s="24" t="s">
        <v>360</v>
      </c>
      <c r="P37" s="50" t="s">
        <v>57</v>
      </c>
      <c r="Q37" s="52" t="s">
        <v>52</v>
      </c>
      <c r="R37" s="12" t="s">
        <v>96</v>
      </c>
      <c r="S37" s="21"/>
      <c r="T37" s="24"/>
      <c r="U37" s="21"/>
      <c r="V37" s="55">
        <v>108</v>
      </c>
      <c r="W37" s="8">
        <v>42551</v>
      </c>
      <c r="X37" s="8">
        <v>42551</v>
      </c>
      <c r="Y37" s="17">
        <f t="shared" si="72"/>
        <v>0</v>
      </c>
      <c r="Z37" s="12" t="s">
        <v>119</v>
      </c>
      <c r="AA37" s="12" t="s">
        <v>319</v>
      </c>
      <c r="AB37" s="5" t="s">
        <v>56</v>
      </c>
      <c r="AC37" s="5" t="s">
        <v>56</v>
      </c>
      <c r="AD37" s="12" t="s">
        <v>60</v>
      </c>
      <c r="AE37" s="39">
        <v>1022097423</v>
      </c>
      <c r="AF37" s="18"/>
      <c r="AG37" s="6">
        <v>130116</v>
      </c>
      <c r="AH37" s="26">
        <v>42551</v>
      </c>
      <c r="AI37" s="17">
        <v>3000000</v>
      </c>
      <c r="AJ37" s="17">
        <v>18000000</v>
      </c>
      <c r="AK37" s="17"/>
      <c r="AL37" s="17">
        <f t="shared" ref="AL37:AL38" si="75">AJ37+AK37</f>
        <v>18000000</v>
      </c>
      <c r="AM37" s="46" t="s">
        <v>14</v>
      </c>
      <c r="AN37" s="46" t="s">
        <v>21</v>
      </c>
      <c r="AO37" s="46" t="s">
        <v>21</v>
      </c>
      <c r="AP37" s="46" t="s">
        <v>21</v>
      </c>
      <c r="AQ37" s="8" t="s">
        <v>21</v>
      </c>
      <c r="AR37" s="26">
        <v>42552</v>
      </c>
      <c r="AS37" s="15">
        <v>42735</v>
      </c>
      <c r="AT37" s="4">
        <f t="shared" si="74"/>
        <v>183</v>
      </c>
      <c r="AU37" s="21"/>
      <c r="AV37" s="12" t="s">
        <v>361</v>
      </c>
    </row>
    <row r="38" spans="1:48" ht="114.75" x14ac:dyDescent="0.25">
      <c r="A38" s="6">
        <f t="shared" si="70"/>
        <v>109</v>
      </c>
      <c r="B38" s="6"/>
      <c r="C38" s="52" t="s">
        <v>58</v>
      </c>
      <c r="D38" s="62" t="s">
        <v>354</v>
      </c>
      <c r="E38" s="66">
        <v>103</v>
      </c>
      <c r="F38" s="26">
        <v>42550</v>
      </c>
      <c r="G38" s="12" t="s">
        <v>59</v>
      </c>
      <c r="H38" s="12" t="s">
        <v>62</v>
      </c>
      <c r="I38" s="1" t="s">
        <v>150</v>
      </c>
      <c r="J38" s="12" t="s">
        <v>381</v>
      </c>
      <c r="K38" s="19">
        <v>271</v>
      </c>
      <c r="L38" s="13">
        <v>80101505</v>
      </c>
      <c r="M38" s="2" t="s">
        <v>356</v>
      </c>
      <c r="N38" s="60">
        <v>27000000</v>
      </c>
      <c r="O38" s="24" t="s">
        <v>357</v>
      </c>
      <c r="P38" s="14" t="s">
        <v>57</v>
      </c>
      <c r="Q38" s="52" t="s">
        <v>52</v>
      </c>
      <c r="R38" s="12" t="s">
        <v>96</v>
      </c>
      <c r="S38" s="21"/>
      <c r="T38" s="24"/>
      <c r="U38" s="21"/>
      <c r="V38" s="56">
        <v>109</v>
      </c>
      <c r="W38" s="8">
        <v>42551</v>
      </c>
      <c r="X38" s="21">
        <v>42551</v>
      </c>
      <c r="Y38" s="17">
        <f t="shared" si="72"/>
        <v>0</v>
      </c>
      <c r="Z38" s="12" t="s">
        <v>119</v>
      </c>
      <c r="AA38" s="12" t="s">
        <v>319</v>
      </c>
      <c r="AB38" s="5" t="s">
        <v>56</v>
      </c>
      <c r="AC38" s="5" t="s">
        <v>56</v>
      </c>
      <c r="AD38" s="12" t="s">
        <v>355</v>
      </c>
      <c r="AE38" s="7">
        <v>800251984</v>
      </c>
      <c r="AF38" s="18" t="s">
        <v>71</v>
      </c>
      <c r="AG38" s="6">
        <v>100316</v>
      </c>
      <c r="AH38" s="26">
        <v>42551</v>
      </c>
      <c r="AI38" s="17">
        <v>4500000</v>
      </c>
      <c r="AJ38" s="17">
        <v>27000000</v>
      </c>
      <c r="AK38" s="17"/>
      <c r="AL38" s="17">
        <f t="shared" si="75"/>
        <v>27000000</v>
      </c>
      <c r="AM38" s="46" t="s">
        <v>14</v>
      </c>
      <c r="AN38" s="46" t="s">
        <v>21</v>
      </c>
      <c r="AO38" s="46" t="s">
        <v>21</v>
      </c>
      <c r="AP38" s="46" t="s">
        <v>21</v>
      </c>
      <c r="AQ38" s="8" t="s">
        <v>21</v>
      </c>
      <c r="AR38" s="26">
        <v>42551</v>
      </c>
      <c r="AS38" s="26">
        <v>42734</v>
      </c>
      <c r="AT38" s="4">
        <f t="shared" ref="AT38:AT39" si="76">AS38-AR38</f>
        <v>183</v>
      </c>
      <c r="AU38" s="21"/>
      <c r="AV38" s="12" t="s">
        <v>358</v>
      </c>
    </row>
    <row r="39" spans="1:48" ht="69" customHeight="1" x14ac:dyDescent="0.25">
      <c r="A39" s="6">
        <f t="shared" si="70"/>
        <v>0</v>
      </c>
      <c r="B39" s="6"/>
      <c r="C39" s="52" t="s">
        <v>81</v>
      </c>
      <c r="D39" s="62" t="s">
        <v>396</v>
      </c>
      <c r="E39" s="81">
        <v>43</v>
      </c>
      <c r="F39" s="8">
        <v>42548</v>
      </c>
      <c r="G39" s="11" t="s">
        <v>141</v>
      </c>
      <c r="H39" s="11" t="s">
        <v>141</v>
      </c>
      <c r="I39" s="1" t="s">
        <v>150</v>
      </c>
      <c r="J39" s="12" t="s">
        <v>368</v>
      </c>
      <c r="K39" s="6">
        <v>184</v>
      </c>
      <c r="L39" s="13">
        <v>781815</v>
      </c>
      <c r="M39" s="5" t="s">
        <v>138</v>
      </c>
      <c r="N39" s="47">
        <v>10000000</v>
      </c>
      <c r="O39" s="3" t="s">
        <v>374</v>
      </c>
      <c r="P39" s="14" t="s">
        <v>78</v>
      </c>
      <c r="Q39" s="40" t="s">
        <v>369</v>
      </c>
      <c r="R39" s="38" t="s">
        <v>370</v>
      </c>
      <c r="S39" s="15"/>
      <c r="T39" s="16"/>
      <c r="U39" s="15"/>
      <c r="V39" s="55"/>
      <c r="X39" s="8"/>
      <c r="Y39" s="17">
        <v>0</v>
      </c>
      <c r="Z39" s="12" t="s">
        <v>103</v>
      </c>
      <c r="AA39" s="12" t="s">
        <v>92</v>
      </c>
      <c r="AB39" s="5" t="s">
        <v>371</v>
      </c>
      <c r="AC39" s="5" t="s">
        <v>372</v>
      </c>
      <c r="AD39" s="12"/>
      <c r="AE39" s="7"/>
      <c r="AF39" s="18"/>
      <c r="AG39" s="19"/>
      <c r="AH39" s="8"/>
      <c r="AI39" s="17"/>
      <c r="AJ39" s="47">
        <v>10000000</v>
      </c>
      <c r="AK39" s="17"/>
      <c r="AL39" s="17">
        <f t="shared" ref="AL39" si="77">+AJ39+AK39</f>
        <v>10000000</v>
      </c>
      <c r="AM39" s="46" t="s">
        <v>14</v>
      </c>
      <c r="AN39" s="46" t="s">
        <v>21</v>
      </c>
      <c r="AO39" s="46" t="s">
        <v>21</v>
      </c>
      <c r="AP39" s="46" t="s">
        <v>21</v>
      </c>
      <c r="AQ39" s="8"/>
      <c r="AR39" s="8"/>
      <c r="AS39" s="26">
        <v>42735</v>
      </c>
      <c r="AT39" s="4">
        <f t="shared" si="76"/>
        <v>42735</v>
      </c>
      <c r="AU39" s="4"/>
      <c r="AV39" s="12" t="s">
        <v>373</v>
      </c>
    </row>
    <row r="40" spans="1:48" ht="69" customHeight="1" x14ac:dyDescent="0.25">
      <c r="A40" s="6">
        <f t="shared" ref="A40:A41" si="78">(V40)</f>
        <v>0</v>
      </c>
      <c r="B40" s="6"/>
      <c r="C40" s="52" t="s">
        <v>81</v>
      </c>
      <c r="D40" s="62"/>
      <c r="E40" s="81">
        <v>44</v>
      </c>
      <c r="F40" s="8">
        <v>42551</v>
      </c>
      <c r="G40" s="11" t="s">
        <v>141</v>
      </c>
      <c r="H40" s="11" t="s">
        <v>141</v>
      </c>
      <c r="I40" s="1" t="s">
        <v>150</v>
      </c>
      <c r="J40" s="12" t="s">
        <v>376</v>
      </c>
      <c r="K40" s="6">
        <v>121</v>
      </c>
      <c r="L40" s="13">
        <v>44101603</v>
      </c>
      <c r="M40" s="5" t="s">
        <v>377</v>
      </c>
      <c r="N40" s="47">
        <v>5750000</v>
      </c>
      <c r="O40" s="3" t="s">
        <v>375</v>
      </c>
      <c r="P40" s="14" t="s">
        <v>157</v>
      </c>
      <c r="Q40" s="40" t="s">
        <v>369</v>
      </c>
      <c r="R40" s="38" t="s">
        <v>370</v>
      </c>
      <c r="S40" s="15"/>
      <c r="T40" s="16"/>
      <c r="U40" s="15"/>
      <c r="V40" s="55"/>
      <c r="X40" s="8"/>
      <c r="Y40" s="17">
        <v>0</v>
      </c>
      <c r="Z40" s="12" t="s">
        <v>90</v>
      </c>
      <c r="AA40" s="12" t="s">
        <v>378</v>
      </c>
      <c r="AB40" s="5" t="s">
        <v>56</v>
      </c>
      <c r="AC40" s="5" t="s">
        <v>84</v>
      </c>
      <c r="AD40" s="12"/>
      <c r="AE40" s="7"/>
      <c r="AF40" s="18"/>
      <c r="AG40" s="19"/>
      <c r="AH40" s="8"/>
      <c r="AI40" s="17"/>
      <c r="AJ40" s="47"/>
      <c r="AK40" s="17"/>
      <c r="AL40" s="17">
        <f t="shared" ref="AL40" si="79">+AJ40+AK40</f>
        <v>0</v>
      </c>
      <c r="AM40" s="46" t="s">
        <v>14</v>
      </c>
      <c r="AN40" s="46" t="s">
        <v>21</v>
      </c>
      <c r="AO40" s="46" t="s">
        <v>21</v>
      </c>
      <c r="AP40" s="46" t="s">
        <v>21</v>
      </c>
      <c r="AQ40" s="8"/>
      <c r="AR40" s="8"/>
      <c r="AS40" s="26">
        <v>42735</v>
      </c>
      <c r="AT40" s="4" t="s">
        <v>379</v>
      </c>
      <c r="AU40" s="4"/>
      <c r="AV40" s="12" t="s">
        <v>163</v>
      </c>
    </row>
    <row r="41" spans="1:48" ht="63.75" customHeight="1" x14ac:dyDescent="0.25">
      <c r="A41" s="6">
        <f t="shared" si="78"/>
        <v>0</v>
      </c>
      <c r="B41" s="6"/>
      <c r="C41" s="52" t="s">
        <v>398</v>
      </c>
      <c r="D41" s="62"/>
      <c r="E41" s="42">
        <v>104</v>
      </c>
      <c r="F41" s="8">
        <v>42551</v>
      </c>
      <c r="G41" s="12" t="s">
        <v>59</v>
      </c>
      <c r="H41" s="12" t="s">
        <v>62</v>
      </c>
      <c r="I41" s="12" t="s">
        <v>150</v>
      </c>
      <c r="J41" s="12" t="s">
        <v>383</v>
      </c>
      <c r="K41" s="19">
        <v>272</v>
      </c>
      <c r="L41" s="13">
        <v>801116</v>
      </c>
      <c r="M41" s="2" t="s">
        <v>51</v>
      </c>
      <c r="N41" s="60">
        <v>23200000</v>
      </c>
      <c r="O41" s="24" t="s">
        <v>385</v>
      </c>
      <c r="P41" s="14" t="s">
        <v>386</v>
      </c>
      <c r="Q41" s="40" t="s">
        <v>384</v>
      </c>
      <c r="R41" s="38" t="s">
        <v>140</v>
      </c>
      <c r="S41" s="21"/>
      <c r="T41" s="24"/>
      <c r="U41" s="21"/>
      <c r="X41" s="21"/>
      <c r="Y41" s="17">
        <f t="shared" ref="Y41" si="80">W41-X41</f>
        <v>0</v>
      </c>
      <c r="Z41" s="12" t="s">
        <v>119</v>
      </c>
      <c r="AA41" s="12" t="s">
        <v>319</v>
      </c>
      <c r="AB41" s="5" t="s">
        <v>56</v>
      </c>
      <c r="AC41" s="5" t="s">
        <v>56</v>
      </c>
      <c r="AD41" s="12" t="s">
        <v>387</v>
      </c>
      <c r="AE41" s="7"/>
      <c r="AF41" s="18"/>
      <c r="AG41" s="6"/>
      <c r="AH41" s="26"/>
      <c r="AI41" s="17">
        <v>11600000</v>
      </c>
      <c r="AJ41" s="60">
        <v>23200000</v>
      </c>
      <c r="AK41" s="17"/>
      <c r="AL41" s="17">
        <f t="shared" ref="AL41" si="81">AJ41+AK41</f>
        <v>23200000</v>
      </c>
      <c r="AM41" s="46" t="s">
        <v>14</v>
      </c>
      <c r="AN41" s="46" t="s">
        <v>21</v>
      </c>
      <c r="AO41" s="46" t="s">
        <v>21</v>
      </c>
      <c r="AP41" s="46" t="s">
        <v>21</v>
      </c>
      <c r="AQ41" s="8" t="s">
        <v>21</v>
      </c>
      <c r="AR41" s="26"/>
      <c r="AS41" s="26">
        <v>42734</v>
      </c>
      <c r="AT41" s="4" t="s">
        <v>388</v>
      </c>
      <c r="AU41" s="21"/>
      <c r="AV41" s="12" t="s">
        <v>389</v>
      </c>
    </row>
    <row r="42" spans="1:48" ht="89.25" x14ac:dyDescent="0.25">
      <c r="A42" s="6">
        <v>0</v>
      </c>
      <c r="B42" s="6"/>
      <c r="C42" s="10" t="s">
        <v>176</v>
      </c>
      <c r="D42" s="62" t="s">
        <v>397</v>
      </c>
      <c r="E42" s="83">
        <v>17</v>
      </c>
      <c r="F42" s="8">
        <v>42551</v>
      </c>
      <c r="G42" s="11" t="s">
        <v>76</v>
      </c>
      <c r="H42" s="11" t="s">
        <v>77</v>
      </c>
      <c r="I42" s="78" t="s">
        <v>143</v>
      </c>
      <c r="J42" s="12" t="s">
        <v>390</v>
      </c>
      <c r="K42" s="19">
        <v>270</v>
      </c>
      <c r="L42" s="13" t="s">
        <v>391</v>
      </c>
      <c r="M42" s="2" t="s">
        <v>392</v>
      </c>
      <c r="N42" s="47">
        <v>137991088</v>
      </c>
      <c r="O42" s="3" t="s">
        <v>393</v>
      </c>
      <c r="P42" s="26" t="s">
        <v>66</v>
      </c>
      <c r="Q42" s="40" t="s">
        <v>67</v>
      </c>
      <c r="R42" s="38" t="s">
        <v>152</v>
      </c>
      <c r="S42" s="15"/>
      <c r="T42" s="16"/>
      <c r="U42" s="15"/>
      <c r="V42" s="55"/>
      <c r="X42" s="8"/>
      <c r="Y42" s="17">
        <v>0</v>
      </c>
      <c r="Z42" s="12" t="s">
        <v>90</v>
      </c>
      <c r="AA42" s="12" t="s">
        <v>327</v>
      </c>
      <c r="AB42" s="12" t="s">
        <v>56</v>
      </c>
      <c r="AC42" s="12" t="s">
        <v>56</v>
      </c>
      <c r="AD42" s="12"/>
      <c r="AE42" s="22"/>
      <c r="AF42" s="18"/>
      <c r="AG42" s="19"/>
      <c r="AH42" s="8"/>
      <c r="AI42" s="17">
        <v>0</v>
      </c>
      <c r="AJ42" s="37"/>
      <c r="AK42" s="17"/>
      <c r="AL42" s="17">
        <f t="shared" ref="AL42" si="82">+AJ42+AK42</f>
        <v>0</v>
      </c>
      <c r="AM42" s="46" t="s">
        <v>394</v>
      </c>
      <c r="AN42" s="25" t="s">
        <v>259</v>
      </c>
      <c r="AO42" s="8"/>
      <c r="AP42" s="8"/>
      <c r="AQ42" s="8"/>
      <c r="AR42" s="8"/>
      <c r="AS42" s="8"/>
      <c r="AT42" s="4" t="s">
        <v>234</v>
      </c>
      <c r="AU42" s="4"/>
      <c r="AV42" s="12" t="s">
        <v>395</v>
      </c>
    </row>
  </sheetData>
  <autoFilter ref="A1:AV42"/>
  <sortState ref="C234:DC258">
    <sortCondition ref="F234:F258"/>
  </sortState>
  <dataConsolidate/>
  <conditionalFormatting sqref="Q3">
    <cfRule type="containsText" dxfId="72" priority="2395" operator="containsText" text="TERMINADO">
      <formula>NOT(ISERROR(SEARCH("TERMINADO",Q3)))</formula>
    </cfRule>
  </conditionalFormatting>
  <conditionalFormatting sqref="Q3">
    <cfRule type="cellIs" dxfId="71" priority="2366" operator="equal">
      <formula>"DESIERTA"</formula>
    </cfRule>
  </conditionalFormatting>
  <conditionalFormatting sqref="AN5">
    <cfRule type="containsText" dxfId="70" priority="214" operator="containsText" text="NA">
      <formula>NOT(ISERROR(SEARCH("NA",AN5)))</formula>
    </cfRule>
    <cfRule type="containsText" dxfId="69" priority="215" operator="containsText" text="N.A">
      <formula>NOT(ISERROR(SEARCH("N.A",AN5)))</formula>
    </cfRule>
  </conditionalFormatting>
  <conditionalFormatting sqref="AN6">
    <cfRule type="containsText" dxfId="68" priority="209" operator="containsText" text="NA">
      <formula>NOT(ISERROR(SEARCH("NA",AN6)))</formula>
    </cfRule>
    <cfRule type="containsText" dxfId="67" priority="210" operator="containsText" text="N.A">
      <formula>NOT(ISERROR(SEARCH("N.A",AN6)))</formula>
    </cfRule>
  </conditionalFormatting>
  <conditionalFormatting sqref="Q5">
    <cfRule type="containsText" dxfId="66" priority="149" operator="containsText" text="TERMINADO">
      <formula>NOT(ISERROR(SEARCH("TERMINADO",Q5)))</formula>
    </cfRule>
  </conditionalFormatting>
  <conditionalFormatting sqref="Q5">
    <cfRule type="cellIs" dxfId="65" priority="148" operator="equal">
      <formula>"DESIERTA"</formula>
    </cfRule>
  </conditionalFormatting>
  <conditionalFormatting sqref="R5">
    <cfRule type="containsText" dxfId="64" priority="147" operator="containsText" text="LIQUIDADO">
      <formula>NOT(ISERROR(SEARCH("LIQUIDADO",R5)))</formula>
    </cfRule>
  </conditionalFormatting>
  <conditionalFormatting sqref="Q2">
    <cfRule type="containsText" dxfId="63" priority="97" operator="containsText" text="TERMINADO">
      <formula>NOT(ISERROR(SEARCH("TERMINADO",Q2)))</formula>
    </cfRule>
  </conditionalFormatting>
  <conditionalFormatting sqref="Q2">
    <cfRule type="cellIs" dxfId="62" priority="96" operator="equal">
      <formula>"DESIERTA"</formula>
    </cfRule>
  </conditionalFormatting>
  <conditionalFormatting sqref="R2">
    <cfRule type="containsText" dxfId="61" priority="95" operator="containsText" text="TERMINADO">
      <formula>NOT(ISERROR(SEARCH("TERMINADO",R2)))</formula>
    </cfRule>
  </conditionalFormatting>
  <conditionalFormatting sqref="R2">
    <cfRule type="cellIs" dxfId="60" priority="94" operator="equal">
      <formula>"DESIERTA"</formula>
    </cfRule>
  </conditionalFormatting>
  <conditionalFormatting sqref="R3">
    <cfRule type="containsText" dxfId="59" priority="91" operator="containsText" text="LIQUIDADO">
      <formula>NOT(ISERROR(SEARCH("LIQUIDADO",R3)))</formula>
    </cfRule>
  </conditionalFormatting>
  <conditionalFormatting sqref="Q14">
    <cfRule type="containsText" dxfId="58" priority="90" operator="containsText" text="TERMINADO">
      <formula>NOT(ISERROR(SEARCH("TERMINADO",Q14)))</formula>
    </cfRule>
  </conditionalFormatting>
  <conditionalFormatting sqref="Q14">
    <cfRule type="cellIs" dxfId="57" priority="89" operator="equal">
      <formula>"DESIERTA"</formula>
    </cfRule>
  </conditionalFormatting>
  <conditionalFormatting sqref="R14">
    <cfRule type="containsText" dxfId="56" priority="88" operator="containsText" text="LIQUIDADO">
      <formula>NOT(ISERROR(SEARCH("LIQUIDADO",R14)))</formula>
    </cfRule>
  </conditionalFormatting>
  <conditionalFormatting sqref="Q19">
    <cfRule type="containsText" dxfId="55" priority="79" operator="containsText" text="TERMINADO">
      <formula>NOT(ISERROR(SEARCH("TERMINADO",Q19)))</formula>
    </cfRule>
  </conditionalFormatting>
  <conditionalFormatting sqref="Q19">
    <cfRule type="cellIs" dxfId="54" priority="78" operator="equal">
      <formula>"DESIERTA"</formula>
    </cfRule>
  </conditionalFormatting>
  <conditionalFormatting sqref="R19">
    <cfRule type="containsText" dxfId="53" priority="77" operator="containsText" text="LIQUIDADO">
      <formula>NOT(ISERROR(SEARCH("LIQUIDADO",R19)))</formula>
    </cfRule>
  </conditionalFormatting>
  <conditionalFormatting sqref="Q15">
    <cfRule type="containsText" dxfId="52" priority="76" operator="containsText" text="TERMINADO">
      <formula>NOT(ISERROR(SEARCH("TERMINADO",Q15)))</formula>
    </cfRule>
  </conditionalFormatting>
  <conditionalFormatting sqref="Q15">
    <cfRule type="cellIs" dxfId="51" priority="75" operator="equal">
      <formula>"DESIERTA"</formula>
    </cfRule>
  </conditionalFormatting>
  <conditionalFormatting sqref="R15">
    <cfRule type="containsText" dxfId="50" priority="74" operator="containsText" text="LIQUIDADO">
      <formula>NOT(ISERROR(SEARCH("LIQUIDADO",R15)))</formula>
    </cfRule>
  </conditionalFormatting>
  <conditionalFormatting sqref="Q16">
    <cfRule type="containsText" dxfId="49" priority="73" operator="containsText" text="TERMINADO">
      <formula>NOT(ISERROR(SEARCH("TERMINADO",Q16)))</formula>
    </cfRule>
  </conditionalFormatting>
  <conditionalFormatting sqref="Q16">
    <cfRule type="cellIs" dxfId="48" priority="72" operator="equal">
      <formula>"DESIERTA"</formula>
    </cfRule>
  </conditionalFormatting>
  <conditionalFormatting sqref="R16">
    <cfRule type="containsText" dxfId="47" priority="71" operator="containsText" text="LIQUIDADO">
      <formula>NOT(ISERROR(SEARCH("LIQUIDADO",R16)))</formula>
    </cfRule>
  </conditionalFormatting>
  <conditionalFormatting sqref="Q18">
    <cfRule type="containsText" dxfId="46" priority="70" operator="containsText" text="TERMINADO">
      <formula>NOT(ISERROR(SEARCH("TERMINADO",Q18)))</formula>
    </cfRule>
  </conditionalFormatting>
  <conditionalFormatting sqref="Q18">
    <cfRule type="cellIs" dxfId="45" priority="69" operator="equal">
      <formula>"DESIERTA"</formula>
    </cfRule>
  </conditionalFormatting>
  <conditionalFormatting sqref="R18">
    <cfRule type="containsText" dxfId="44" priority="68" operator="containsText" text="LIQUIDADO">
      <formula>NOT(ISERROR(SEARCH("LIQUIDADO",R18)))</formula>
    </cfRule>
  </conditionalFormatting>
  <conditionalFormatting sqref="Q20">
    <cfRule type="containsText" dxfId="43" priority="67" operator="containsText" text="TERMINADO">
      <formula>NOT(ISERROR(SEARCH("TERMINADO",Q20)))</formula>
    </cfRule>
  </conditionalFormatting>
  <conditionalFormatting sqref="Q20">
    <cfRule type="cellIs" dxfId="42" priority="66" operator="equal">
      <formula>"DESIERTA"</formula>
    </cfRule>
  </conditionalFormatting>
  <conditionalFormatting sqref="R20">
    <cfRule type="containsText" dxfId="41" priority="65" operator="containsText" text="LIQUIDADO">
      <formula>NOT(ISERROR(SEARCH("LIQUIDADO",R20)))</formula>
    </cfRule>
  </conditionalFormatting>
  <conditionalFormatting sqref="Q21">
    <cfRule type="containsText" dxfId="40" priority="64" operator="containsText" text="TERMINADO">
      <formula>NOT(ISERROR(SEARCH("TERMINADO",Q21)))</formula>
    </cfRule>
  </conditionalFormatting>
  <conditionalFormatting sqref="Q21">
    <cfRule type="cellIs" dxfId="39" priority="63" operator="equal">
      <formula>"DESIERTA"</formula>
    </cfRule>
  </conditionalFormatting>
  <conditionalFormatting sqref="R21">
    <cfRule type="containsText" dxfId="38" priority="62" operator="containsText" text="LIQUIDADO">
      <formula>NOT(ISERROR(SEARCH("LIQUIDADO",R21)))</formula>
    </cfRule>
  </conditionalFormatting>
  <conditionalFormatting sqref="Q22">
    <cfRule type="containsText" dxfId="37" priority="61" operator="containsText" text="TERMINADO">
      <formula>NOT(ISERROR(SEARCH("TERMINADO",Q22)))</formula>
    </cfRule>
  </conditionalFormatting>
  <conditionalFormatting sqref="Q22">
    <cfRule type="cellIs" dxfId="36" priority="60" operator="equal">
      <formula>"DESIERTA"</formula>
    </cfRule>
  </conditionalFormatting>
  <conditionalFormatting sqref="R22">
    <cfRule type="containsText" dxfId="35" priority="59" operator="containsText" text="LIQUIDADO">
      <formula>NOT(ISERROR(SEARCH("LIQUIDADO",R22)))</formula>
    </cfRule>
  </conditionalFormatting>
  <conditionalFormatting sqref="Q25">
    <cfRule type="containsText" dxfId="34" priority="58" operator="containsText" text="TERMINADO">
      <formula>NOT(ISERROR(SEARCH("TERMINADO",Q25)))</formula>
    </cfRule>
  </conditionalFormatting>
  <conditionalFormatting sqref="Q25">
    <cfRule type="cellIs" dxfId="33" priority="57" operator="equal">
      <formula>"DESIERTA"</formula>
    </cfRule>
  </conditionalFormatting>
  <conditionalFormatting sqref="R25">
    <cfRule type="containsText" dxfId="32" priority="56" operator="containsText" text="LIQUIDADO">
      <formula>NOT(ISERROR(SEARCH("LIQUIDADO",R25)))</formula>
    </cfRule>
  </conditionalFormatting>
  <conditionalFormatting sqref="Q6">
    <cfRule type="containsText" dxfId="31" priority="55" operator="containsText" text="TERMINADO">
      <formula>NOT(ISERROR(SEARCH("TERMINADO",Q6)))</formula>
    </cfRule>
  </conditionalFormatting>
  <conditionalFormatting sqref="Q6">
    <cfRule type="cellIs" dxfId="30" priority="54" operator="equal">
      <formula>"DESIERTA"</formula>
    </cfRule>
  </conditionalFormatting>
  <conditionalFormatting sqref="R6">
    <cfRule type="containsText" dxfId="29" priority="53" operator="containsText" text="LIQUIDADO">
      <formula>NOT(ISERROR(SEARCH("LIQUIDADO",R6)))</formula>
    </cfRule>
  </conditionalFormatting>
  <conditionalFormatting sqref="Q36">
    <cfRule type="containsText" dxfId="28" priority="31" operator="containsText" text="TERMINADO">
      <formula>NOT(ISERROR(SEARCH("TERMINADO",Q36)))</formula>
    </cfRule>
  </conditionalFormatting>
  <conditionalFormatting sqref="Q36">
    <cfRule type="cellIs" dxfId="27" priority="30" operator="equal">
      <formula>"DESIERTA"</formula>
    </cfRule>
  </conditionalFormatting>
  <conditionalFormatting sqref="R36">
    <cfRule type="containsText" dxfId="26" priority="29" operator="containsText" text="LIQUIDADO">
      <formula>NOT(ISERROR(SEARCH("LIQUIDADO",R36)))</formula>
    </cfRule>
  </conditionalFormatting>
  <conditionalFormatting sqref="Q31">
    <cfRule type="containsText" dxfId="25" priority="34" operator="containsText" text="TERMINADO">
      <formula>NOT(ISERROR(SEARCH("TERMINADO",Q31)))</formula>
    </cfRule>
  </conditionalFormatting>
  <conditionalFormatting sqref="Q31">
    <cfRule type="cellIs" dxfId="24" priority="33" operator="equal">
      <formula>"DESIERTA"</formula>
    </cfRule>
  </conditionalFormatting>
  <conditionalFormatting sqref="R31">
    <cfRule type="containsText" dxfId="23" priority="32" operator="containsText" text="LIQUIDADO">
      <formula>NOT(ISERROR(SEARCH("LIQUIDADO",R31)))</formula>
    </cfRule>
  </conditionalFormatting>
  <conditionalFormatting sqref="Q4">
    <cfRule type="containsText" dxfId="22" priority="28" operator="containsText" text="TERMINADO">
      <formula>NOT(ISERROR(SEARCH("TERMINADO",Q4)))</formula>
    </cfRule>
  </conditionalFormatting>
  <conditionalFormatting sqref="Q4">
    <cfRule type="cellIs" dxfId="21" priority="27" operator="equal">
      <formula>"DESIERTA"</formula>
    </cfRule>
  </conditionalFormatting>
  <conditionalFormatting sqref="R4">
    <cfRule type="containsText" dxfId="20" priority="26" operator="containsText" text="LIQUIDADO">
      <formula>NOT(ISERROR(SEARCH("LIQUIDADO",R4)))</formula>
    </cfRule>
  </conditionalFormatting>
  <conditionalFormatting sqref="Q17">
    <cfRule type="containsText" dxfId="19" priority="25" operator="containsText" text="TERMINADO">
      <formula>NOT(ISERROR(SEARCH("TERMINADO",Q17)))</formula>
    </cfRule>
  </conditionalFormatting>
  <conditionalFormatting sqref="Q17">
    <cfRule type="cellIs" dxfId="18" priority="24" operator="equal">
      <formula>"DESIERTA"</formula>
    </cfRule>
  </conditionalFormatting>
  <conditionalFormatting sqref="R17">
    <cfRule type="containsText" dxfId="17" priority="23" operator="containsText" text="LIQUIDADO">
      <formula>NOT(ISERROR(SEARCH("LIQUIDADO",R17)))</formula>
    </cfRule>
  </conditionalFormatting>
  <conditionalFormatting sqref="Q26">
    <cfRule type="containsText" dxfId="16" priority="22" operator="containsText" text="TERMINADO">
      <formula>NOT(ISERROR(SEARCH("TERMINADO",Q26)))</formula>
    </cfRule>
  </conditionalFormatting>
  <conditionalFormatting sqref="Q26">
    <cfRule type="cellIs" dxfId="15" priority="21" operator="equal">
      <formula>"DESIERTA"</formula>
    </cfRule>
  </conditionalFormatting>
  <conditionalFormatting sqref="R26">
    <cfRule type="containsText" dxfId="14" priority="20" operator="containsText" text="LIQUIDADO">
      <formula>NOT(ISERROR(SEARCH("LIQUIDADO",R26)))</formula>
    </cfRule>
  </conditionalFormatting>
  <conditionalFormatting sqref="Q39">
    <cfRule type="containsText" dxfId="13" priority="14" operator="containsText" text="TERMINADO">
      <formula>NOT(ISERROR(SEARCH("TERMINADO",Q39)))</formula>
    </cfRule>
  </conditionalFormatting>
  <conditionalFormatting sqref="Q39">
    <cfRule type="cellIs" dxfId="12" priority="13" operator="equal">
      <formula>"DESIERTA"</formula>
    </cfRule>
  </conditionalFormatting>
  <conditionalFormatting sqref="R39">
    <cfRule type="containsText" dxfId="11" priority="12" operator="containsText" text="LIQUIDADO">
      <formula>NOT(ISERROR(SEARCH("LIQUIDADO",R39)))</formula>
    </cfRule>
  </conditionalFormatting>
  <conditionalFormatting sqref="Q40">
    <cfRule type="containsText" dxfId="10" priority="11" operator="containsText" text="TERMINADO">
      <formula>NOT(ISERROR(SEARCH("TERMINADO",Q40)))</formula>
    </cfRule>
  </conditionalFormatting>
  <conditionalFormatting sqref="Q40">
    <cfRule type="cellIs" dxfId="9" priority="10" operator="equal">
      <formula>"DESIERTA"</formula>
    </cfRule>
  </conditionalFormatting>
  <conditionalFormatting sqref="R40">
    <cfRule type="containsText" dxfId="8" priority="9" operator="containsText" text="LIQUIDADO">
      <formula>NOT(ISERROR(SEARCH("LIQUIDADO",R40)))</formula>
    </cfRule>
  </conditionalFormatting>
  <conditionalFormatting sqref="Q41">
    <cfRule type="containsText" dxfId="7" priority="8" operator="containsText" text="TERMINADO">
      <formula>NOT(ISERROR(SEARCH("TERMINADO",Q41)))</formula>
    </cfRule>
  </conditionalFormatting>
  <conditionalFormatting sqref="Q41">
    <cfRule type="cellIs" dxfId="6" priority="7" operator="equal">
      <formula>"DESIERTA"</formula>
    </cfRule>
  </conditionalFormatting>
  <conditionalFormatting sqref="R41">
    <cfRule type="containsText" dxfId="5" priority="6" operator="containsText" text="LIQUIDADO">
      <formula>NOT(ISERROR(SEARCH("LIQUIDADO",R41)))</formula>
    </cfRule>
  </conditionalFormatting>
  <conditionalFormatting sqref="Q42">
    <cfRule type="containsText" dxfId="4" priority="5" operator="containsText" text="TERMINADO">
      <formula>NOT(ISERROR(SEARCH("TERMINADO",Q42)))</formula>
    </cfRule>
  </conditionalFormatting>
  <conditionalFormatting sqref="Q42">
    <cfRule type="cellIs" dxfId="3" priority="4" operator="equal">
      <formula>"DESIERTA"</formula>
    </cfRule>
  </conditionalFormatting>
  <conditionalFormatting sqref="R42">
    <cfRule type="containsText" dxfId="2" priority="3" operator="containsText" text="LIQUIDADO">
      <formula>NOT(ISERROR(SEARCH("LIQUIDADO",R42)))</formula>
    </cfRule>
  </conditionalFormatting>
  <conditionalFormatting sqref="AN42">
    <cfRule type="containsText" dxfId="1" priority="1" operator="containsText" text="NA">
      <formula>NOT(ISERROR(SEARCH("NA",AN42)))</formula>
    </cfRule>
    <cfRule type="containsText" dxfId="0" priority="2" operator="containsText" text="N.A">
      <formula>NOT(ISERROR(SEARCH("N.A",AN42)))</formula>
    </cfRule>
  </conditionalFormatting>
  <hyperlinks>
    <hyperlink ref="E2" r:id="rId1" display="002"/>
    <hyperlink ref="E3" r:id="rId2" display="http://www.contratos.gov.co/consultas/detalleProceso.do?numConstancia=16-12-5023874"/>
    <hyperlink ref="E4" r:id="rId3" display="http://www.contratos.gov.co/consultas/detalleProceso.do?numConstancia=16-12-5056474"/>
    <hyperlink ref="E5" r:id="rId4" display="http://www.contratos.gov.co/consultas/detalleProceso.do?numConstancia=16-9-414421"/>
    <hyperlink ref="E6" r:id="rId5" display="http://www.contratos.gov.co/consultas/detalleProceso.do?numConstancia=16-9-414493"/>
    <hyperlink ref="E7" r:id="rId6" display="http://www.contratos.gov.co/consultas/detalleProceso.do?numConstancia=16-12-5126879"/>
    <hyperlink ref="E8" r:id="rId7" display="http://www.contratos.gov.co/consultas/detalleProceso.do?numConstancia=16-12-5137604"/>
    <hyperlink ref="E9" r:id="rId8" display="http://www.contratos.gov.co/consultas/detalleProceso.do?numConstancia=16-12-5142122"/>
    <hyperlink ref="E10" r:id="rId9" display="http://www.contratos.gov.co/consultas/detalleProceso.do?numConstancia=16-12-5152905"/>
    <hyperlink ref="E11" r:id="rId10" display="http://www.contratos.gov.co/consultas/detalleProceso.do?numConstancia=16-12-5157511"/>
    <hyperlink ref="E12" r:id="rId11" display="http://www.contratos.gov.co/consultas/detalleProceso.do?numConstancia=16-12-5158529"/>
    <hyperlink ref="E13" r:id="rId12" display="https://www.contratos.gov.co/consultas/detalleProceso.do?numConstancia=16-12-5159753"/>
    <hyperlink ref="E14" r:id="rId13" display="https://www.contratos.gov.co/consultas/detalleProceso.do?numConstancia=16-13-5113235"/>
    <hyperlink ref="E15" r:id="rId14" display="https://www.contratos.gov.co/consultas/detalleProceso.do?numConstancia=16-13-5145205"/>
    <hyperlink ref="E16" r:id="rId15" display="https://www.contratos.gov.co/consultas/detalleProceso.do?numConstancia=16-13-5145379"/>
    <hyperlink ref="E17" r:id="rId16" display="https://www.contratos.gov.co/consultas/detalleProceso.do?numConstancia=16-13-5153721"/>
    <hyperlink ref="E18" r:id="rId17" display="https://www.contratos.gov.co/consultas/detalleProceso.do?numConstancia=16-13-5158413"/>
    <hyperlink ref="E19" r:id="rId18" display="https://www.contratos.gov.co/consultas/detalleProceso.do?numConstancia=16-13-5156560"/>
    <hyperlink ref="E20" r:id="rId19" display="https://www.contratos.gov.co/consultas/detalleProceso.do?numConstancia=16-13-5161693"/>
    <hyperlink ref="E21" r:id="rId20" display="https://www.contratos.gov.co/consultas/detalleProceso.do?numConstancia=16-13-5162326"/>
    <hyperlink ref="E22" r:id="rId21" display="https://www.contratos.gov.co/consultas/detalleProceso.do?numConstancia=16-13-5164122"/>
    <hyperlink ref="E23" r:id="rId22" display="https://www.contratos.gov.co/consultas/detalleProceso.do?numConstancia=16-12-5171551"/>
    <hyperlink ref="E24" r:id="rId23" display="https://www.contratos.gov.co/consultas/detalleProceso.do?numConstancia=16-12-5170485"/>
    <hyperlink ref="E25" r:id="rId24" display="https://www.contratos.gov.co/consultas/detalleProceso.do?numConstancia=16-13-5171314"/>
    <hyperlink ref="E26" r:id="rId25" display="https://www.contratos.gov.co/consultas/detalleProceso.do?numConstancia=16-13-5171478"/>
    <hyperlink ref="E28" r:id="rId26" display="https://www.contratos.gov.co/consultas/detalleProceso.do?numConstancia=16-12-5177541"/>
    <hyperlink ref="E29" r:id="rId27" display="https://www.contratos.gov.co/consultas/detalleProceso.do?numConstancia=16-12-5186972"/>
    <hyperlink ref="E30" r:id="rId28" display="https://www.contratos.gov.co/consultas/detalleProceso.do?numConstancia=16-12-5203746"/>
    <hyperlink ref="E32" r:id="rId29" display="http://www.contratos.gov.co/consultas/detalleProceso.do?numConstancia=16-12-5207432"/>
    <hyperlink ref="E33" r:id="rId30" display="https://www.contratos.gov.co/consultas/detalleProceso.do?numConstancia=16-12-5235276"/>
    <hyperlink ref="E34" r:id="rId31" display="https://www.contratos.gov.co/consultas/detalleProceso.do?numConstancia=16-12-5235996"/>
    <hyperlink ref="E35" r:id="rId32" display="https://www.contratos.gov.co/consultas/detalleProceso.do?numConstancia=16-12-5236722"/>
    <hyperlink ref="E31" r:id="rId33" display="http://www.colombiacompra.gov.co/tienda-virtual-del-estado-colombiano/orden-de-compra/8852"/>
    <hyperlink ref="E36" r:id="rId34" display="http://www.colombiacompra.gov.co/tienda-virtual-del-estado-colombiano/orden-de-compra/9111"/>
    <hyperlink ref="E37" r:id="rId35" display="https://www.contratos.gov.co/consultas/detalleProceso.do?numConstancia=16-12-5274607"/>
    <hyperlink ref="E38" r:id="rId36" display="https://www.contratos.gov.co/consultas/detalleProceso.do?numConstancia=16-12-5277856"/>
    <hyperlink ref="E39" r:id="rId37" display="G:\MIGRACIÓN 2016\MIGRACIÓN 2016\INFORMES 2016\1. REPORTES INFORME GESTIÓN CONTRATOS 2016\PAABS 2016 V13  23 06 2016.xls"/>
    <hyperlink ref="E40" r:id="rId38" display="https://www.contratos.gov.co/consultas/detalleProceso.do?numConstancia=16-13-5283502"/>
    <hyperlink ref="E41" r:id="rId39" display="https://www.contratos.gov.co/consultas/detalleProceso.do?numConstancia=16-12-5283408"/>
    <hyperlink ref="E42" r:id="rId40" display="https://www.contratos.gov.co/consultas/detalleProceso.do?numConstancia=16-9-417424"/>
  </hyperlinks>
  <pageMargins left="0.70866141732283472" right="0.70866141732283472" top="0.74803149606299213" bottom="0.78740157480314965" header="0.31496062992125984" footer="0.31496062992125984"/>
  <pageSetup paperSize="14" scale="47" fitToWidth="5" fitToHeight="20" orientation="landscape" r:id="rId41"/>
  <ignoredErrors>
    <ignoredError sqref="E2" numberStoredAsText="1"/>
  </ignoredErrors>
  <legacyDrawing r:id="rId4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Procesos y contratos junio-2016</vt:lpstr>
      <vt:lpstr>'Procesos y contratos junio-2016'!Área_de_impresión</vt:lpstr>
      <vt:lpstr>'Procesos y contratos junio-2016'!Títulos_a_imprimir</vt:lpstr>
    </vt:vector>
  </TitlesOfParts>
  <Company>UAEMC</Company>
  <LinksUpToDate>false</LinksUpToDate>
  <SharedDoc>false</SharedDoc>
  <HyperlinkBase>www.contratos.gov.co</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Bienes y Servicios Adquiridos</dc:title>
  <dc:creator>Maria Yenifer Prada Peña</dc:creator>
  <cp:lastModifiedBy>Luz Miriam Botero Serna</cp:lastModifiedBy>
  <cp:lastPrinted>2016-06-15T20:51:59Z</cp:lastPrinted>
  <dcterms:created xsi:type="dcterms:W3CDTF">2012-08-29T21:02:55Z</dcterms:created>
  <dcterms:modified xsi:type="dcterms:W3CDTF">2016-07-01T23:46:39Z</dcterms:modified>
  <cp:category>Contratos 2014</cp:category>
</cp:coreProperties>
</file>