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hidePivotFieldList="1" defaultThemeVersion="124226"/>
  <bookViews>
    <workbookView xWindow="120" yWindow="4905" windowWidth="19320" windowHeight="5175" tabRatio="615"/>
  </bookViews>
  <sheets>
    <sheet name="PROCESOS -CONTRATOS JULIO-2016" sheetId="22" r:id="rId1"/>
  </sheets>
  <definedNames>
    <definedName name="_xlnm._FilterDatabase" localSheetId="0" hidden="1">'PROCESOS -CONTRATOS JULIO-2016'!$A$1:$AV$31</definedName>
    <definedName name="_xlnm.Print_Area" localSheetId="0">'PROCESOS -CONTRATOS JULIO-2016'!$B$1:$AV$1</definedName>
    <definedName name="millon">#REF!</definedName>
    <definedName name="_xlnm.Print_Titles" localSheetId="0">'PROCESOS -CONTRATOS JULIO-2016'!$1:$1</definedName>
  </definedNames>
  <calcPr calcId="144525"/>
</workbook>
</file>

<file path=xl/calcChain.xml><?xml version="1.0" encoding="utf-8"?>
<calcChain xmlns="http://schemas.openxmlformats.org/spreadsheetml/2006/main">
  <c r="AS4" i="22" l="1"/>
  <c r="A2" i="22" l="1"/>
  <c r="X2" i="22"/>
  <c r="AK2" i="22"/>
  <c r="AS2" i="22"/>
  <c r="A3" i="22"/>
  <c r="X3" i="22"/>
  <c r="AK3" i="22"/>
  <c r="AS3" i="22"/>
  <c r="A4" i="22"/>
  <c r="AK4" i="22"/>
  <c r="A5" i="22"/>
  <c r="AK5" i="22"/>
  <c r="AR5" i="22"/>
  <c r="A6" i="22"/>
  <c r="AK6" i="22"/>
  <c r="A7" i="22"/>
  <c r="AK7" i="22"/>
  <c r="AS7" i="22"/>
  <c r="A8" i="22"/>
  <c r="AK8" i="22"/>
  <c r="AR8" i="22"/>
  <c r="A9" i="22"/>
  <c r="X9" i="22"/>
  <c r="AK9" i="22"/>
  <c r="AS9" i="22"/>
  <c r="AS31" i="22" l="1"/>
  <c r="AK31" i="22"/>
  <c r="AS30" i="22"/>
  <c r="AK30" i="22"/>
  <c r="AS29" i="22"/>
  <c r="AK29" i="22"/>
  <c r="AS28" i="22"/>
  <c r="AK28" i="22"/>
  <c r="AS27" i="22"/>
  <c r="A31" i="22"/>
  <c r="A30" i="22"/>
  <c r="A29" i="22"/>
  <c r="A28" i="22"/>
  <c r="A27" i="22"/>
  <c r="A26" i="22"/>
  <c r="A25" i="22"/>
  <c r="A24" i="22"/>
  <c r="A23" i="22"/>
  <c r="A22" i="22"/>
  <c r="AS23" i="22"/>
  <c r="AS26" i="22"/>
  <c r="AS25" i="22"/>
  <c r="AS24" i="22"/>
  <c r="AK27" i="22"/>
  <c r="AK26" i="22"/>
  <c r="AK25" i="22"/>
  <c r="AK24" i="22"/>
  <c r="AK23" i="22"/>
  <c r="AK22" i="22" l="1"/>
  <c r="AS21" i="22"/>
  <c r="AK21" i="22"/>
  <c r="A21" i="22"/>
  <c r="AS20" i="22"/>
  <c r="AK20" i="22"/>
  <c r="A20" i="22"/>
  <c r="AS19" i="22"/>
  <c r="AK19" i="22"/>
  <c r="A19" i="22"/>
  <c r="AS18" i="22"/>
  <c r="AK18" i="22"/>
  <c r="A18" i="22"/>
  <c r="AS17" i="22"/>
  <c r="AK17" i="22"/>
  <c r="A17" i="22"/>
  <c r="AS16" i="22"/>
  <c r="AK16" i="22"/>
  <c r="A16" i="22"/>
  <c r="AS15" i="22"/>
  <c r="AK15" i="22"/>
  <c r="A15" i="22"/>
  <c r="AS14" i="22" l="1"/>
  <c r="AK14" i="22"/>
  <c r="X14" i="22"/>
  <c r="A14" i="22"/>
  <c r="AS13" i="22"/>
  <c r="AK13" i="22"/>
  <c r="X13" i="22"/>
  <c r="A13" i="22"/>
  <c r="AS12" i="22"/>
  <c r="AK12" i="22"/>
  <c r="X12" i="22"/>
  <c r="A12" i="22"/>
  <c r="AK11" i="22" l="1"/>
  <c r="X11" i="22"/>
  <c r="A11" i="22"/>
  <c r="AK10" i="22" l="1"/>
  <c r="A10" i="22"/>
</calcChain>
</file>

<file path=xl/comments1.xml><?xml version="1.0" encoding="utf-8"?>
<comments xmlns="http://schemas.openxmlformats.org/spreadsheetml/2006/main">
  <authors>
    <author>Carolina Palma Ortiz</author>
  </authors>
  <commentList>
    <comment ref="B1" authorId="0">
      <text>
        <r>
          <rPr>
            <sz val="9"/>
            <color indexed="81"/>
            <rFont val="Tahoma"/>
            <family val="2"/>
          </rPr>
          <t xml:space="preserve">Nombre del profesional que adelante el proceso
</t>
        </r>
      </text>
    </comment>
    <comment ref="C1" authorId="0">
      <text>
        <r>
          <rPr>
            <sz val="9"/>
            <color indexed="81"/>
            <rFont val="Tahoma"/>
            <family val="2"/>
          </rPr>
          <t xml:space="preserve">Creación expediente en ORFEO
</t>
        </r>
      </text>
    </comment>
  </commentList>
</comments>
</file>

<file path=xl/sharedStrings.xml><?xml version="1.0" encoding="utf-8"?>
<sst xmlns="http://schemas.openxmlformats.org/spreadsheetml/2006/main" count="721" uniqueCount="282">
  <si>
    <t>No PROCESO</t>
  </si>
  <si>
    <t>MODALIDAD</t>
  </si>
  <si>
    <t>No. CONTRATO</t>
  </si>
  <si>
    <t>ESTADO</t>
  </si>
  <si>
    <t>TIPO DE CONTRATO</t>
  </si>
  <si>
    <t>CONTRATISTA</t>
  </si>
  <si>
    <t>OBJETO</t>
  </si>
  <si>
    <t>APROBACION</t>
  </si>
  <si>
    <t xml:space="preserve">VIGENCIA </t>
  </si>
  <si>
    <t>AMPARO</t>
  </si>
  <si>
    <t>%</t>
  </si>
  <si>
    <t>NOMBRE</t>
  </si>
  <si>
    <t>A CARGO</t>
  </si>
  <si>
    <t>FECHA DE TERMINACION</t>
  </si>
  <si>
    <t>NO REQUIERE</t>
  </si>
  <si>
    <t>DIAS</t>
  </si>
  <si>
    <t>FRANK DANIEL RAMOS CHAPARRO</t>
  </si>
  <si>
    <t>FECHA INICIO</t>
  </si>
  <si>
    <t>TAMARA CABEZA PACHECO</t>
  </si>
  <si>
    <t>CARLOS ALBERTO ARCHILA CABRERA</t>
  </si>
  <si>
    <t>DV</t>
  </si>
  <si>
    <t>LUGAR EJECUCION
DEPARTAMENTO</t>
  </si>
  <si>
    <t>LUGAR EJECUCION
MUNICIPIO</t>
  </si>
  <si>
    <t>NA</t>
  </si>
  <si>
    <t>ASEGURADORA</t>
  </si>
  <si>
    <t>SANDRO EDUARDO MURCIA ALFONSO</t>
  </si>
  <si>
    <t>VALOR VF</t>
  </si>
  <si>
    <t>TOTAL CONTRATO</t>
  </si>
  <si>
    <t>NOMBRE SUPERVISOR</t>
  </si>
  <si>
    <t>CEDULA SUPERVISOR</t>
  </si>
  <si>
    <t>JUAN MANUEL CAICEDO CARDONA</t>
  </si>
  <si>
    <t>MARIA TERESA JIMENEZ FERNANDEZ</t>
  </si>
  <si>
    <t>FECHA PUBLICACION PROCESO</t>
  </si>
  <si>
    <t>CDP</t>
  </si>
  <si>
    <t>RUBRO</t>
  </si>
  <si>
    <t>extemporaneidad</t>
  </si>
  <si>
    <t>fecha de publicacion CONTRATO</t>
  </si>
  <si>
    <t>SIRECI</t>
  </si>
  <si>
    <t>NUMERO RP</t>
  </si>
  <si>
    <t>FECHA RP</t>
  </si>
  <si>
    <t>NOMBRE DE CODIGO</t>
  </si>
  <si>
    <t>IDENTIFICACION</t>
  </si>
  <si>
    <t>CONSECUTIVO PLAN</t>
  </si>
  <si>
    <t>EXPEDIENTE</t>
  </si>
  <si>
    <t>ETAPA</t>
  </si>
  <si>
    <t>CODIGO UNSCSP</t>
  </si>
  <si>
    <t>FECHA LIQUIDACION</t>
  </si>
  <si>
    <t>FECHA DE TERMINACION GARANTIA</t>
  </si>
  <si>
    <t>VALOR PROCESO</t>
  </si>
  <si>
    <t>CELEBRADO</t>
  </si>
  <si>
    <t>EJECUCIÓN</t>
  </si>
  <si>
    <t>Fecha de Firma</t>
  </si>
  <si>
    <t>PRESTACIÓN DE SERVCIOS</t>
  </si>
  <si>
    <t>PROFESIONALES</t>
  </si>
  <si>
    <t>BOGOTÁ D.C.</t>
  </si>
  <si>
    <t>A-1-0-2-14</t>
  </si>
  <si>
    <t>CAROLINA</t>
  </si>
  <si>
    <t>DIRECTA</t>
  </si>
  <si>
    <t>CAUSAL</t>
  </si>
  <si>
    <t>PRESTACIÓN SERVICIOS PROFESIONALES</t>
  </si>
  <si>
    <t>EXCLUSIVIDAD</t>
  </si>
  <si>
    <t>C-223-1002-1</t>
  </si>
  <si>
    <t>CONVOCADO</t>
  </si>
  <si>
    <t>ARRENDAMIENTO</t>
  </si>
  <si>
    <t>SANTA MARTA</t>
  </si>
  <si>
    <t>Alquiler o arrendamiento de propiedades o edificaciones</t>
  </si>
  <si>
    <t>A-2-0-4-10-2</t>
  </si>
  <si>
    <t>MAGDALENA</t>
  </si>
  <si>
    <t>0</t>
  </si>
  <si>
    <t>1</t>
  </si>
  <si>
    <t>SELECCIÓN ABREVIADA</t>
  </si>
  <si>
    <t>SUBASTA</t>
  </si>
  <si>
    <t>CLAUDIA A.</t>
  </si>
  <si>
    <t>ALEJANDRA</t>
  </si>
  <si>
    <t>VALOR CONTRATO 2016</t>
  </si>
  <si>
    <t>NARIÑO</t>
  </si>
  <si>
    <t>REGIONAL ANDINA</t>
  </si>
  <si>
    <t>A-2-0-4-5-1</t>
  </si>
  <si>
    <t>SUBDIRECCION DE TALENTO HUMANO</t>
  </si>
  <si>
    <t>MENOR CUANTIA</t>
  </si>
  <si>
    <t>A-2-0-4-4-1</t>
  </si>
  <si>
    <t>ARRENDAMIENTO BALSA</t>
  </si>
  <si>
    <t>A-2-0-4-7-5</t>
  </si>
  <si>
    <t>COMPRAVENTA</t>
  </si>
  <si>
    <t>SAN ANDRES</t>
  </si>
  <si>
    <t>9</t>
  </si>
  <si>
    <t>3</t>
  </si>
  <si>
    <t>15101505
15101506</t>
  </si>
  <si>
    <t>Disel
Gasolina Corriente</t>
  </si>
  <si>
    <t>SUMINISTRO</t>
  </si>
  <si>
    <t>COMBUSTIBLES</t>
  </si>
  <si>
    <t>NIVEL NACIONAL</t>
  </si>
  <si>
    <t>ACUERDO MARCO DE PRECIOS</t>
  </si>
  <si>
    <t>8</t>
  </si>
  <si>
    <t>6</t>
  </si>
  <si>
    <t>A-2-0-4-4-2</t>
  </si>
  <si>
    <t>Servicios de capacitación vocacional no - científica</t>
  </si>
  <si>
    <t>Servicios de formación profesional  en ejecución de la ley</t>
  </si>
  <si>
    <t>SUBDIRECCIÓN DE TALENTO HUMANO</t>
  </si>
  <si>
    <t>DESIERTO</t>
  </si>
  <si>
    <t>C-510-1002-1</t>
  </si>
  <si>
    <t>20%; 10%; 20%;</t>
  </si>
  <si>
    <t>SEGUROS DEL ESTADO</t>
  </si>
  <si>
    <t>QUEST SAS</t>
  </si>
  <si>
    <t>Servicios de noticias y publicidad</t>
  </si>
  <si>
    <t>SOLICITUD OFERTA</t>
  </si>
  <si>
    <t>EXTENSIÓN DE GARANTÍA</t>
  </si>
  <si>
    <t>DANIELA</t>
  </si>
  <si>
    <t>UNIVERSIDAD SERGIO ARBOLEDA</t>
  </si>
  <si>
    <t>SEBASTIAN</t>
  </si>
  <si>
    <t>PATRICIA IDARRAGA</t>
  </si>
  <si>
    <t>MARIA JIMENA</t>
  </si>
  <si>
    <t>25716</t>
  </si>
  <si>
    <t>MÍNIMA CUANTÍA</t>
  </si>
  <si>
    <t>TECNOLOGIAS DE LA INFORMACION</t>
  </si>
  <si>
    <t>SUBDIRECCION ADMINISTRATIVA Y FINANCIERA</t>
  </si>
  <si>
    <t>CUMPLIMIENTO; SALARIOS; CALIDAD Y CORRECTO FUNCIONAMIENTO DE LOS BIENES</t>
  </si>
  <si>
    <t>Adquirir y actualizar licenciamiento de los productos para la realización de Backup, con su respectivo soporte, de acuerdo con los requerimientos técnicos de la Unidad Administrativa Especial Migración Colombia.</t>
  </si>
  <si>
    <t>432122
432332</t>
  </si>
  <si>
    <t>Sistema de manejo de almacenamiento de datos de computador
Software de seguridad y protección</t>
  </si>
  <si>
    <t>LICENCIAMIENTO</t>
  </si>
  <si>
    <t>2016623140300015E</t>
  </si>
  <si>
    <t>A-2-0-4-2-2</t>
  </si>
  <si>
    <t>ARCHIVADORES</t>
  </si>
  <si>
    <t>NATHALIA</t>
  </si>
  <si>
    <t>OBRA</t>
  </si>
  <si>
    <t>Contratar un (1) Seminario en Actualización Derecho Disciplinario para los funcionarios de Migración Colombia, de conformidad a los estudios previos y ficha técnica.</t>
  </si>
  <si>
    <t>35216</t>
  </si>
  <si>
    <t>IEMP INSTITUTO DE ESTUDIOS DEL MINISTERIO PÚBLICO</t>
  </si>
  <si>
    <t>JAIME ELKIM MUÑOZ</t>
  </si>
  <si>
    <t>MARY DOLLY PEDRAZA DE ARENAS</t>
  </si>
  <si>
    <t>CAMILA</t>
  </si>
  <si>
    <t>JUAN CARLOS RANGEL</t>
  </si>
  <si>
    <t>Contratar el suministro de combustibles (Gasolina Corriente y ACPM diésel corriente) para el parque automotor y la planta eléctrica asignados a la Regional Nariño de la Unidad Administrativa Especial Migración Colombia, en la Sede localizada en el PCM de Tumaco.</t>
  </si>
  <si>
    <t>TUMACO</t>
  </si>
  <si>
    <t>35816</t>
  </si>
  <si>
    <t>Contratar el suministro de combustibles (Gasolina Corriente y ACPM diésel corriente) para el parque automotor y la planta eléctrica asignados a la Regional San Andrés de la Unidad Administrativa Especial Migración Colombia, en la Sede localizada en la Cra. 10 No. 3-92 Sector Swamp Ground (San Andrés Islas)  y Sector San Felipe Ketty Ward (Providencia)</t>
  </si>
  <si>
    <t>35616</t>
  </si>
  <si>
    <t>Contratar la adquisición, instalación, configuración y puesta en funcionamiento de un Sistema de Turno Digital para las áreas de Emigración e Inmigración de la Regional Aeropuerto El Dorado.</t>
  </si>
  <si>
    <t>Software de gestión de contenidos</t>
  </si>
  <si>
    <t>25816</t>
  </si>
  <si>
    <t>SISTEMA DIGITURNO</t>
  </si>
  <si>
    <t>CUMPLIMIENTO; SALARIOS; CALID SERVICIO; CALID BIENES; PROVIS REPUESTOS; RESP CIVIL EXTRAC</t>
  </si>
  <si>
    <t>20%; 10%; 20%; 20%; 20%; 20 SMMV</t>
  </si>
  <si>
    <t>APOYO A LA GESTIÓN PERSONA JURÍDICA</t>
  </si>
  <si>
    <t>Adquirir licenciamiento del software especializado IBM i2 - Analyst¿s Notebook Concurrent User License (llave link) con soporte, de acuerdo con los requerimientos técnicos de la Entidad.</t>
  </si>
  <si>
    <t>Software de consulta y gestión de datos</t>
  </si>
  <si>
    <t>35316</t>
  </si>
  <si>
    <t xml:space="preserve">CUMPLIMIENTO; SALARIOS; CALID SERVICIO; </t>
  </si>
  <si>
    <t xml:space="preserve">20%; 10%; 20%; </t>
  </si>
  <si>
    <t>3 MESES</t>
  </si>
  <si>
    <t>2016623140300022E</t>
  </si>
  <si>
    <t>MARY RUTH FONSECA BECERRA</t>
  </si>
  <si>
    <t>VALOR HONORARIOS MENSUAL Y/O CANON</t>
  </si>
  <si>
    <t>CONFIANZA</t>
  </si>
  <si>
    <t>20%; 10%; 20%; 20%</t>
  </si>
  <si>
    <t>SEGUROS COMERCIALES BOLIVAR</t>
  </si>
  <si>
    <t>2016623140300025E</t>
  </si>
  <si>
    <t>Adquirir el plan anual de actualización y soporte para los productos IBM SPSS de conformidad con las especificaciones técnicas de la Unidad Administrativa Especial Migración Colombia</t>
  </si>
  <si>
    <t>AREA DE LA  NECESIDAD</t>
  </si>
  <si>
    <t>2016623140500159E</t>
  </si>
  <si>
    <t>Servicios de Personal</t>
  </si>
  <si>
    <t>35416</t>
  </si>
  <si>
    <t>2016623140500152E</t>
  </si>
  <si>
    <t>2016623140300027E</t>
  </si>
  <si>
    <t>432323
432326
811122</t>
  </si>
  <si>
    <t>Software de consulta y gestión de datos
Software específico para la industria
Mantenimiento y soporte del software</t>
  </si>
  <si>
    <t>38916</t>
  </si>
  <si>
    <t>LICENCIAMIENTO Y SOPORTE</t>
  </si>
  <si>
    <t>INFORMESE SAS</t>
  </si>
  <si>
    <t>5 meses</t>
  </si>
  <si>
    <t>PRESTAR LOS SRERVICIOS PROFESIONALES PARA EL APOYO EN TEMAS LABORAL Y ADMINISTRATIVO A LA SUBDIRECCION DE TALENTO HUMANO DE MIGRACION COLOMBIA, CONSISTENTES EN EL ACOMPAÑAMIENTO, ASESORIA, REVISION Y MODIFICACION DE LA REGLAMENTACION DEL SISTEMA DE TURNOS Y FIJACION DE POLITICAS SOBRE COMPENSATORIOS DE ACUERDO CON LAS CONDICIONES SEÑALADAS EN LOS ESTUDIOS PREVIOS Y EN LA PROPUESTA PRESENTADA POR EL CONTRATISTA.</t>
  </si>
  <si>
    <t>2016623141100016E</t>
  </si>
  <si>
    <t>38816</t>
  </si>
  <si>
    <t>PUBLICACIONES SEMANA S.A.</t>
  </si>
  <si>
    <t>DOTACIÓN VESTUARIO</t>
  </si>
  <si>
    <t>ORACLE COLOMBIA LIMITADA</t>
  </si>
  <si>
    <t>30316</t>
  </si>
  <si>
    <t>C-213-1002-1</t>
  </si>
  <si>
    <t>A-2-0-4-4-15</t>
  </si>
  <si>
    <t>37316</t>
  </si>
  <si>
    <t>Máquinas cortadoras de papel o accesorios</t>
  </si>
  <si>
    <t>DESTRUCTORAS DE PAPEL</t>
  </si>
  <si>
    <t>1 MES</t>
  </si>
  <si>
    <t>SOLICITUD PROPUESTA</t>
  </si>
  <si>
    <t>C-113-1002-1</t>
  </si>
  <si>
    <t>45 días</t>
  </si>
  <si>
    <t>CONFECCIONES PAEZ S.A.</t>
  </si>
  <si>
    <t>ORLANDO TONCANCIPA PARDO</t>
  </si>
  <si>
    <t>Contratar los servicios de renovación del soporte del equipo ODA.</t>
  </si>
  <si>
    <t>OLGA LUCIA PEREZ</t>
  </si>
  <si>
    <t>CARLOS ALBERTO  ARCHILA CABRERA</t>
  </si>
  <si>
    <t>12-72016</t>
  </si>
  <si>
    <t>CUMPLIMIENTO; SALARIOS; CALID. SERVICIOS; CALIDAD BIENES</t>
  </si>
  <si>
    <t>LEIDY ANDREA MARTÍNEZ GUTIERREZ</t>
  </si>
  <si>
    <t>CONTRATAR LA SUSCRIPCIÓN A LA REVISTA SEMANA, CON DESTINO A LA UNIDAD ADMINISTRATIVA ESPECIAL MIGRACIÓN COLOMBIA.</t>
  </si>
  <si>
    <t>Contratar el mantenimiento preventivo y correctivo con suministro de repuestos originales para los vehículos multimarca que conforman el parque automotor de la unidad administrativa especial migración colombia de la regional occidente. El suministro de repuestos comprende originales u homologados nuevos, e incluye los servicios de lavado y despinche, y el servicio de expedición de tecno mecánicas, para los vehículos multimarcas, así como los vehículos marca: NISSAN, CHEVROLET, SUZUKI y TOYOTA que, por su modelo o ubicación, quedaron excluidos de los contratos monomarca.</t>
  </si>
  <si>
    <t>Servicios de mantenimento y reparación</t>
  </si>
  <si>
    <t>CAPACITACIÓN DERECHO DISCIPLINARIO</t>
  </si>
  <si>
    <t>SOPORTE Y ACTUALIZACIÓN</t>
  </si>
  <si>
    <t>Contratar el servicio de arrendamiento de cupos de parqueadero para el parque automotor de la Regional Aeropuerto El Dorado de Migración Colombia.</t>
  </si>
  <si>
    <t>2016623140100015E</t>
  </si>
  <si>
    <t>41216</t>
  </si>
  <si>
    <t>CENTRAL PARKING SYSTEM</t>
  </si>
  <si>
    <t>SOLICITUD DE OFERTA</t>
  </si>
  <si>
    <t>2016623140500178E</t>
  </si>
  <si>
    <t>43316</t>
  </si>
  <si>
    <t>PRESTACIÓN DE SERVICIOS PROFESIONALES Y DE APOYO A LA GESTIÓN</t>
  </si>
  <si>
    <t>BOGOTÁ D.C. - VIRTUAL</t>
  </si>
  <si>
    <t>FUNDACION DE EGRESADOS DE LA UNIVERSIDAD DISTRITAL</t>
  </si>
  <si>
    <t>2016623140500176E</t>
  </si>
  <si>
    <t>Contratar los servicios profesionales para formar a los funcionarios de Migración Colombia en el tema de seguridad de la información.</t>
  </si>
  <si>
    <t>Contratar la prestación de servicios profesioanels de acompañamiento y asesoría para la elaboración de un programa académinico de especialización en los procesos misones de Migración Colombia.</t>
  </si>
  <si>
    <t>Servicios de apoyo gerencial</t>
  </si>
  <si>
    <t>43016</t>
  </si>
  <si>
    <t>16.OPAV.20372P</t>
  </si>
  <si>
    <t>Mantenimiento o transformador de energía sede Santa Marta, mantenimiento correctivo de instalaciones internas.</t>
  </si>
  <si>
    <t>Servicios de mantenimiento y reparación de instalaciones</t>
  </si>
  <si>
    <t>44316</t>
  </si>
  <si>
    <t>PRESTACIÓN DE SERVICIOS DE APOYO A LA GESTIÓN</t>
  </si>
  <si>
    <t>2016623140500177E</t>
  </si>
  <si>
    <t>SELECTRIK SAS</t>
  </si>
  <si>
    <t>EN EVALUACIÓN</t>
  </si>
  <si>
    <t>EN CIERRE</t>
  </si>
  <si>
    <t>MÍNIMA  CUANTÍA  SECOP II</t>
  </si>
  <si>
    <t>El suministro de combustibles (Gasolina Corriente y Diésel Corriente) para el parque automotor y plantas eléctricas de la Unidad Administrativa Especial Migración Colombia, ubicados en el nivel regional en municipios no cubiertos por el Acuerdo Marco de Precios de Combustible de Colombia Compra Eficiente. Dichos municipios son: Aguachica, Buenaventura, Cúcuta, Ipiales, La Dorada, Pasto, Quibdó, San Gil, Soledad, Valledupar y Puerto Colombia. No obstante lo anterior, se podrán incluir municipios en donde no haya cobertura a través del Acuerdo Marco de precios, acorde con las necesidades eventuales que se llegaren a presentar por parte de Migración Colombia</t>
  </si>
  <si>
    <t>43516</t>
  </si>
  <si>
    <t>VARIOS DPTOS</t>
  </si>
  <si>
    <t>VARIOS MUNICIPIOS</t>
  </si>
  <si>
    <t>ORGANIZACIÓN TERPEL S.A.</t>
  </si>
  <si>
    <t>2016623141100021E</t>
  </si>
  <si>
    <t>2016623141100018E</t>
  </si>
  <si>
    <t>Contratar el suministro de elementos para archivo, tintas y toner no incluido en el acuerdo marco de precios.</t>
  </si>
  <si>
    <t>Suministros para impresora, fax y fotocopiadora</t>
  </si>
  <si>
    <t>18416</t>
  </si>
  <si>
    <t>TINTAS Y TONER</t>
  </si>
  <si>
    <t>NACIONAL</t>
  </si>
  <si>
    <t>2016623141100017E</t>
  </si>
  <si>
    <t>2016623140700021E</t>
  </si>
  <si>
    <t>Contratar la adquisición de destructoras de papel para oficina, con destino a los Centros Facilitadores de la Regional Andina pertenecientes a la  UAEMC.</t>
  </si>
  <si>
    <t>2016623140300031E</t>
  </si>
  <si>
    <t>Contratar la adquisición de mobiliario para dotación de las áreas administrativas de Paraguachón y Leticia.</t>
  </si>
  <si>
    <t>56101708
56101504</t>
  </si>
  <si>
    <t>Archivadores
Asiento</t>
  </si>
  <si>
    <t>43416</t>
  </si>
  <si>
    <t>2016623140400004E</t>
  </si>
  <si>
    <t>Contratar las obras tendientes al reforzamiento estructural de la sede de la Regional San Andres.</t>
  </si>
  <si>
    <t>721015
721540
721529
721527</t>
  </si>
  <si>
    <t>Servicios de apoyo para la construcción
Servicios de edificios especializados
Servicios de montaje de acero especializado
Servicios de instalación y repración de concreto</t>
  </si>
  <si>
    <t>43616</t>
  </si>
  <si>
    <t xml:space="preserve">OBRA </t>
  </si>
  <si>
    <t>2016623140300029E</t>
  </si>
  <si>
    <t>Adquirir equipos de conectividad switches y herramienta de administración, de acuerdo con las especificaciones técnicas requeridas por la Unidad Administrativa Especial Migración Colombia.</t>
  </si>
  <si>
    <t>432225
432226
811118
432217
432218</t>
  </si>
  <si>
    <t>Equipo de seguridad de red
Equipo de servicio de red
Servicios de sistemas y administración de componentes y sistemas
Equipo fijo de red y componentes
Dispositivos de red ótica</t>
  </si>
  <si>
    <t>43916</t>
  </si>
  <si>
    <t>EQUIPOS DE COMUNICACIÓN</t>
  </si>
  <si>
    <t>CARLOS FREDDY CRUZ</t>
  </si>
  <si>
    <t>RECURSOS Y TECNOLOGÍA SAS</t>
  </si>
  <si>
    <t>INFORMÁTICA &amp; TECNOLOGÍA STEFANINI S.A.</t>
  </si>
  <si>
    <t>ARNULFO DE JESUS CRISTANCHO GALLO</t>
  </si>
  <si>
    <t>PLIEGO DEFINITIVOS</t>
  </si>
  <si>
    <t>CONTRATAR LOS SERVICIOS DE RENOVACIÓN DEL SOPORTE DEL EQUIPO ODA.</t>
  </si>
  <si>
    <t>SOPORTE Y ACTUALIZACIÓN ODA</t>
  </si>
  <si>
    <t>2016623141000031E</t>
  </si>
  <si>
    <t>217, 28, 219 y 220</t>
  </si>
  <si>
    <t>Servicios de compra y trueque de consumo</t>
  </si>
  <si>
    <t>40716</t>
  </si>
  <si>
    <t>UNIÓN TEMPORAL INDUSTRIAS ZATY</t>
  </si>
  <si>
    <t>ADQUISICIÓN DE ORDENES DE ENTREGA, CANJEABLES ÚNICA Y EXCLUSIVAMENTE PARA COMPRA DE DOTACIÓN (VESTUARIO Y CALZADO) PARA LOS FUNCIONARIOS DE LA UNIDAD ADMINISTRATIVA ESPECIAL MIGRACIÓN COLOMBIA A NIVEL NACIONAL, QUE TENGAN DERECHO, DE ACUERDO CON LO ESTABLECIDO EN LA LEY 70/1988.</t>
  </si>
  <si>
    <t>2016623141000030E</t>
  </si>
  <si>
    <t>40516</t>
  </si>
  <si>
    <t>OMAR VANEGAS NIETO</t>
  </si>
  <si>
    <t>2016623141000029E</t>
  </si>
  <si>
    <t>40616</t>
  </si>
  <si>
    <t>2016623141000028E</t>
  </si>
  <si>
    <t>2016623141000027E</t>
  </si>
  <si>
    <t>2016623141000025E</t>
  </si>
  <si>
    <t>40416</t>
  </si>
  <si>
    <t>2016623141000026E</t>
  </si>
  <si>
    <t>2016623141000032E</t>
  </si>
  <si>
    <t>INVERSIONES GIRATELL GIRALDO 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</si>
</sst>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_);_(* \(#,##0\);_(* &quot;-&quot;??_);_(@_)"/>
    <numFmt numFmtId="165" formatCode="0_);\(0\)"/>
    <numFmt numFmtId="166" formatCode="yyyy/mm/dd"/>
  </numFmts>
  <fonts count="13" x14ac:knownFonts="1">
    <font>
      <sz val="11"/>
      <color theme="1"/>
      <name val="Calibri"/>
      <family val="2"/>
      <scheme val="minor"/>
    </font>
    <font>
      <sz val="11"/>
      <color theme="1"/>
      <name val="Calibri"/>
      <family val="2"/>
      <scheme val="minor"/>
    </font>
    <font>
      <sz val="10"/>
      <name val="Arial"/>
      <family val="2"/>
    </font>
    <font>
      <sz val="10"/>
      <color theme="1"/>
      <name val="Arial Narrow"/>
      <family val="2"/>
    </font>
    <font>
      <sz val="10"/>
      <name val="Arial Narrow"/>
      <family val="2"/>
    </font>
    <font>
      <b/>
      <sz val="10"/>
      <name val="Arial Narrow"/>
      <family val="2"/>
    </font>
    <font>
      <u/>
      <sz val="11"/>
      <color theme="10"/>
      <name val="Calibri"/>
      <family val="2"/>
      <scheme val="minor"/>
    </font>
    <font>
      <sz val="9"/>
      <color indexed="81"/>
      <name val="Tahoma"/>
      <family val="2"/>
    </font>
    <font>
      <sz val="11"/>
      <color theme="0"/>
      <name val="Calibri"/>
      <family val="2"/>
      <scheme val="minor"/>
    </font>
    <font>
      <sz val="10"/>
      <name val="Verdana"/>
      <family val="2"/>
    </font>
    <font>
      <u/>
      <sz val="10"/>
      <name val="Calibri"/>
      <family val="2"/>
      <scheme val="minor"/>
    </font>
    <font>
      <u/>
      <sz val="11"/>
      <name val="Calibri"/>
      <family val="2"/>
      <scheme val="minor"/>
    </font>
    <font>
      <sz val="10"/>
      <color rgb="FF3333FF"/>
      <name val="Arial Narrow"/>
      <family val="2"/>
    </font>
  </fonts>
  <fills count="4">
    <fill>
      <patternFill patternType="none"/>
    </fill>
    <fill>
      <patternFill patternType="gray125"/>
    </fill>
    <fill>
      <patternFill patternType="solid">
        <fgColor rgb="FF00B050"/>
        <bgColor indexed="64"/>
      </patternFill>
    </fill>
    <fill>
      <patternFill patternType="solid">
        <fgColor theme="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6" fillId="0" borderId="0" applyNumberFormat="0" applyFill="0" applyBorder="0" applyAlignment="0" applyProtection="0"/>
    <xf numFmtId="0" fontId="8" fillId="3" borderId="0" applyNumberFormat="0" applyBorder="0" applyAlignment="0" applyProtection="0"/>
    <xf numFmtId="49" fontId="9" fillId="0" borderId="0">
      <alignment horizontal="left" vertical="center"/>
    </xf>
  </cellStyleXfs>
  <cellXfs count="112">
    <xf numFmtId="0" fontId="0" fillId="0" borderId="0" xfId="0"/>
    <xf numFmtId="3" fontId="4" fillId="0" borderId="1" xfId="1" applyNumberFormat="1" applyFont="1" applyFill="1" applyBorder="1" applyAlignment="1" applyProtection="1">
      <alignment horizontal="right" vertical="center" wrapText="1"/>
    </xf>
    <xf numFmtId="0" fontId="4" fillId="0" borderId="1" xfId="0" applyFont="1" applyFill="1" applyBorder="1" applyAlignment="1">
      <alignment vertical="center" wrapText="1"/>
    </xf>
    <xf numFmtId="0" fontId="4"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43" fontId="4" fillId="0" borderId="1" xfId="1" applyFont="1" applyFill="1" applyBorder="1" applyAlignment="1">
      <alignment horizontal="center" vertical="center" wrapText="1"/>
    </xf>
    <xf numFmtId="49" fontId="5" fillId="2" borderId="1" xfId="1" applyNumberFormat="1" applyFont="1" applyFill="1" applyBorder="1" applyAlignment="1">
      <alignment horizontal="center" vertical="center" wrapText="1"/>
    </xf>
    <xf numFmtId="14" fontId="5" fillId="2" borderId="1" xfId="1" applyNumberFormat="1" applyFont="1" applyFill="1" applyBorder="1" applyAlignment="1">
      <alignment vertical="center" wrapText="1"/>
    </xf>
    <xf numFmtId="1" fontId="4" fillId="0" borderId="1" xfId="1" applyNumberFormat="1" applyFont="1" applyFill="1" applyBorder="1" applyAlignment="1">
      <alignment horizontal="center" vertical="center"/>
    </xf>
    <xf numFmtId="3" fontId="5" fillId="2" borderId="1" xfId="3" applyNumberFormat="1" applyFont="1" applyFill="1" applyBorder="1" applyAlignment="1">
      <alignment vertical="center" wrapText="1"/>
    </xf>
    <xf numFmtId="3" fontId="4" fillId="0" borderId="1" xfId="1" applyNumberFormat="1" applyFont="1" applyFill="1" applyBorder="1" applyAlignment="1">
      <alignment vertical="center"/>
    </xf>
    <xf numFmtId="49" fontId="5" fillId="2" borderId="1" xfId="3" applyNumberFormat="1" applyFont="1" applyFill="1" applyBorder="1" applyAlignment="1">
      <alignment horizontal="left" vertical="center" wrapText="1"/>
    </xf>
    <xf numFmtId="49" fontId="5" fillId="2" borderId="1" xfId="3" applyNumberFormat="1" applyFont="1" applyFill="1" applyBorder="1" applyAlignment="1">
      <alignment horizontal="center" vertical="center" wrapText="1"/>
    </xf>
    <xf numFmtId="164" fontId="5" fillId="2" borderId="1" xfId="1" applyNumberFormat="1" applyFont="1" applyFill="1" applyBorder="1" applyAlignment="1">
      <alignment horizontal="center" vertical="center" wrapText="1"/>
    </xf>
    <xf numFmtId="14" fontId="5" fillId="2" borderId="1" xfId="3" applyNumberFormat="1" applyFont="1" applyFill="1" applyBorder="1" applyAlignment="1">
      <alignment horizontal="center" vertical="center" wrapText="1"/>
    </xf>
    <xf numFmtId="166" fontId="4" fillId="0" borderId="1" xfId="1" applyNumberFormat="1" applyFont="1" applyFill="1" applyBorder="1" applyAlignment="1">
      <alignment horizontal="center" vertical="center" wrapText="1"/>
    </xf>
    <xf numFmtId="14" fontId="5" fillId="2" borderId="1" xfId="1" applyNumberFormat="1" applyFont="1" applyFill="1" applyBorder="1" applyAlignment="1">
      <alignment horizontal="center" vertical="center" wrapText="1"/>
    </xf>
    <xf numFmtId="43" fontId="5" fillId="2" borderId="1" xfId="1" applyFont="1" applyFill="1" applyBorder="1" applyAlignment="1">
      <alignment horizontal="center" vertical="center" wrapText="1"/>
    </xf>
    <xf numFmtId="49" fontId="5" fillId="2" borderId="1" xfId="3" applyNumberFormat="1" applyFont="1" applyFill="1" applyBorder="1" applyAlignment="1">
      <alignment vertical="center" wrapText="1"/>
    </xf>
    <xf numFmtId="1" fontId="5" fillId="2" borderId="1" xfId="1" applyNumberFormat="1" applyFont="1" applyFill="1" applyBorder="1" applyAlignment="1">
      <alignment horizontal="center" vertical="center" wrapText="1"/>
    </xf>
    <xf numFmtId="49" fontId="5" fillId="2" borderId="1" xfId="2" applyNumberFormat="1" applyFont="1" applyFill="1" applyBorder="1" applyAlignment="1">
      <alignment horizontal="center" vertical="center" wrapText="1"/>
    </xf>
    <xf numFmtId="49" fontId="5" fillId="2" borderId="1" xfId="1" applyNumberFormat="1" applyFont="1" applyFill="1" applyBorder="1" applyAlignment="1">
      <alignment vertical="center" wrapText="1"/>
    </xf>
    <xf numFmtId="37" fontId="5" fillId="2" borderId="1" xfId="1"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xf>
    <xf numFmtId="0" fontId="4" fillId="0" borderId="1" xfId="0"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wrapText="1"/>
    </xf>
    <xf numFmtId="49" fontId="4" fillId="0" borderId="1" xfId="1" applyNumberFormat="1" applyFont="1" applyFill="1" applyBorder="1" applyAlignment="1">
      <alignment horizontal="center" vertical="center" wrapText="1"/>
    </xf>
    <xf numFmtId="43" fontId="4" fillId="0" borderId="1" xfId="1" applyFont="1" applyFill="1" applyBorder="1" applyAlignment="1">
      <alignment horizontal="center" vertical="center"/>
    </xf>
    <xf numFmtId="49" fontId="4" fillId="0" borderId="1" xfId="0" applyNumberFormat="1" applyFont="1" applyFill="1" applyBorder="1" applyAlignment="1">
      <alignment horizontal="center" vertical="center"/>
    </xf>
    <xf numFmtId="1" fontId="4" fillId="0" borderId="1" xfId="1" applyNumberFormat="1" applyFont="1" applyFill="1" applyBorder="1" applyAlignment="1">
      <alignment horizontal="center" vertical="center" wrapText="1"/>
    </xf>
    <xf numFmtId="14" fontId="4" fillId="0" borderId="1" xfId="1" applyNumberFormat="1" applyFont="1" applyFill="1" applyBorder="1" applyAlignment="1">
      <alignment horizontal="center" vertical="center"/>
    </xf>
    <xf numFmtId="164" fontId="4" fillId="0" borderId="1" xfId="1" applyNumberFormat="1" applyFont="1" applyFill="1" applyBorder="1" applyAlignment="1">
      <alignment horizontal="center" vertical="center"/>
    </xf>
    <xf numFmtId="37" fontId="4" fillId="0" borderId="1" xfId="1" applyNumberFormat="1" applyFont="1" applyFill="1" applyBorder="1" applyAlignment="1">
      <alignment horizontal="center" vertical="center" wrapText="1"/>
    </xf>
    <xf numFmtId="4" fontId="4" fillId="0" borderId="1" xfId="1" applyNumberFormat="1" applyFont="1" applyFill="1" applyBorder="1" applyAlignment="1">
      <alignment horizontal="center" vertical="center"/>
    </xf>
    <xf numFmtId="49" fontId="4" fillId="0" borderId="1" xfId="1" applyNumberFormat="1" applyFont="1" applyFill="1" applyBorder="1" applyAlignment="1">
      <alignment horizontal="center" vertical="center"/>
    </xf>
    <xf numFmtId="9" fontId="4" fillId="0" borderId="1" xfId="2" applyFont="1" applyFill="1" applyBorder="1" applyAlignment="1">
      <alignment horizontal="center" vertical="center" wrapText="1"/>
    </xf>
    <xf numFmtId="0" fontId="3" fillId="0" borderId="1" xfId="0" applyFont="1" applyFill="1" applyBorder="1" applyAlignment="1">
      <alignment vertical="center" wrapText="1"/>
    </xf>
    <xf numFmtId="14" fontId="4" fillId="0" borderId="1" xfId="0" applyNumberFormat="1" applyFont="1" applyFill="1" applyBorder="1" applyAlignment="1">
      <alignment horizontal="center" vertical="center"/>
    </xf>
    <xf numFmtId="0" fontId="4" fillId="0" borderId="0" xfId="1" applyNumberFormat="1" applyFont="1" applyFill="1" applyAlignment="1">
      <alignment horizontal="center" vertical="center"/>
    </xf>
    <xf numFmtId="14" fontId="4" fillId="0" borderId="0" xfId="1" applyNumberFormat="1" applyFont="1" applyFill="1" applyAlignment="1">
      <alignment horizontal="center" vertical="center"/>
    </xf>
    <xf numFmtId="43" fontId="4" fillId="0" borderId="0" xfId="1" applyFont="1" applyFill="1" applyAlignment="1">
      <alignment horizontal="center" vertical="center"/>
    </xf>
    <xf numFmtId="49" fontId="4" fillId="0" borderId="0" xfId="0" applyNumberFormat="1" applyFont="1" applyFill="1" applyAlignment="1">
      <alignment horizontal="center" vertical="center"/>
    </xf>
    <xf numFmtId="14" fontId="4" fillId="0" borderId="0" xfId="0" applyNumberFormat="1" applyFont="1" applyFill="1" applyAlignment="1">
      <alignment horizontal="center" vertical="center"/>
    </xf>
    <xf numFmtId="49" fontId="4" fillId="0" borderId="0" xfId="1" applyNumberFormat="1" applyFont="1" applyFill="1" applyAlignment="1">
      <alignment horizontal="center" vertical="center"/>
    </xf>
    <xf numFmtId="0" fontId="4" fillId="0" borderId="0" xfId="0" applyFont="1" applyFill="1" applyAlignment="1">
      <alignment horizontal="center" vertical="center" wrapText="1"/>
    </xf>
    <xf numFmtId="9" fontId="4" fillId="0" borderId="0" xfId="2" applyFont="1" applyFill="1" applyAlignment="1">
      <alignment horizontal="center" vertical="center" wrapText="1"/>
    </xf>
    <xf numFmtId="49" fontId="4" fillId="0" borderId="0" xfId="2" applyNumberFormat="1" applyFont="1" applyFill="1" applyAlignment="1">
      <alignment horizontal="center" vertical="center" wrapText="1"/>
    </xf>
    <xf numFmtId="14" fontId="4" fillId="0" borderId="0" xfId="0" applyNumberFormat="1" applyFont="1" applyFill="1" applyAlignment="1">
      <alignment horizontal="center" vertical="center" wrapText="1"/>
    </xf>
    <xf numFmtId="49" fontId="5" fillId="2" borderId="1" xfId="1" applyNumberFormat="1" applyFont="1" applyFill="1" applyBorder="1" applyAlignment="1">
      <alignment horizontal="left" vertical="center" wrapText="1"/>
    </xf>
    <xf numFmtId="3" fontId="4" fillId="0" borderId="1" xfId="1" applyNumberFormat="1" applyFont="1" applyFill="1" applyBorder="1" applyAlignment="1">
      <alignment horizontal="right" vertical="center" wrapText="1"/>
    </xf>
    <xf numFmtId="14" fontId="4" fillId="0" borderId="1" xfId="0" applyNumberFormat="1" applyFont="1" applyFill="1" applyBorder="1" applyAlignment="1">
      <alignment horizontal="left" vertical="center" wrapText="1"/>
    </xf>
    <xf numFmtId="164" fontId="4" fillId="0" borderId="1" xfId="1" applyNumberFormat="1" applyFont="1" applyFill="1" applyBorder="1" applyAlignment="1">
      <alignment horizontal="right" vertical="center"/>
    </xf>
    <xf numFmtId="14" fontId="4" fillId="0" borderId="1" xfId="9" applyNumberFormat="1" applyFont="1" applyFill="1" applyBorder="1" applyAlignment="1">
      <alignment horizontal="left" vertical="center" wrapText="1"/>
    </xf>
    <xf numFmtId="0" fontId="6" fillId="0" borderId="1" xfId="9" applyNumberFormat="1" applyFill="1" applyBorder="1" applyAlignment="1">
      <alignment horizontal="center" vertical="center"/>
    </xf>
    <xf numFmtId="0" fontId="5" fillId="2" borderId="1" xfId="1" applyNumberFormat="1" applyFont="1" applyFill="1" applyBorder="1" applyAlignment="1">
      <alignment horizontal="center" vertical="center" wrapText="1"/>
    </xf>
    <xf numFmtId="37" fontId="4" fillId="0" borderId="1" xfId="1" applyNumberFormat="1" applyFont="1" applyFill="1" applyBorder="1" applyAlignment="1">
      <alignment horizontal="right" vertical="center" wrapText="1"/>
    </xf>
    <xf numFmtId="3" fontId="4" fillId="0" borderId="1" xfId="1" applyNumberFormat="1" applyFont="1" applyFill="1" applyBorder="1" applyAlignment="1">
      <alignment horizontal="right" vertical="center"/>
    </xf>
    <xf numFmtId="49" fontId="5" fillId="2" borderId="1" xfId="3" applyNumberFormat="1" applyFont="1" applyFill="1" applyBorder="1" applyAlignment="1">
      <alignment horizontal="right" vertical="center" wrapText="1"/>
    </xf>
    <xf numFmtId="4" fontId="4" fillId="0" borderId="1" xfId="1" applyNumberFormat="1" applyFont="1" applyFill="1" applyBorder="1" applyAlignment="1">
      <alignment horizontal="center" vertical="center" wrapText="1"/>
    </xf>
    <xf numFmtId="4" fontId="4" fillId="0" borderId="1" xfId="1" applyNumberFormat="1" applyFont="1" applyFill="1" applyBorder="1" applyAlignment="1">
      <alignment horizontal="right" vertical="center" wrapText="1"/>
    </xf>
    <xf numFmtId="4" fontId="5" fillId="2" borderId="1" xfId="3" applyNumberFormat="1" applyFont="1" applyFill="1" applyBorder="1" applyAlignment="1">
      <alignment horizontal="right" vertical="center" wrapText="1"/>
    </xf>
    <xf numFmtId="4" fontId="4" fillId="0" borderId="1" xfId="1" applyNumberFormat="1" applyFont="1" applyFill="1" applyBorder="1" applyAlignment="1">
      <alignment horizontal="left" vertical="center" wrapText="1"/>
    </xf>
    <xf numFmtId="1" fontId="4" fillId="0" borderId="0" xfId="1" applyNumberFormat="1" applyFont="1" applyFill="1" applyAlignment="1">
      <alignment horizontal="center" vertical="center"/>
    </xf>
    <xf numFmtId="14" fontId="4" fillId="0" borderId="0" xfId="0" applyNumberFormat="1" applyFont="1" applyFill="1" applyAlignment="1">
      <alignment vertical="center"/>
    </xf>
    <xf numFmtId="0" fontId="4" fillId="0" borderId="1" xfId="0" applyFont="1" applyFill="1" applyBorder="1" applyAlignment="1">
      <alignment horizontal="left" vertical="center"/>
    </xf>
    <xf numFmtId="0" fontId="4" fillId="0" borderId="0" xfId="0" applyFont="1" applyFill="1" applyAlignment="1">
      <alignment horizontal="left" vertical="center"/>
    </xf>
    <xf numFmtId="0" fontId="4" fillId="0" borderId="1" xfId="9" applyFont="1" applyFill="1" applyBorder="1" applyAlignment="1">
      <alignment horizontal="center" vertical="center"/>
    </xf>
    <xf numFmtId="165" fontId="4" fillId="0" borderId="1" xfId="1" applyNumberFormat="1" applyFont="1" applyFill="1" applyBorder="1" applyAlignment="1">
      <alignment horizontal="center" vertical="center"/>
    </xf>
    <xf numFmtId="4" fontId="5" fillId="2" borderId="1" xfId="1" applyNumberFormat="1" applyFont="1" applyFill="1" applyBorder="1" applyAlignment="1">
      <alignment horizontal="center" vertical="center" wrapText="1"/>
    </xf>
    <xf numFmtId="4" fontId="4" fillId="0" borderId="1" xfId="1" applyNumberFormat="1" applyFont="1" applyFill="1" applyBorder="1" applyAlignment="1">
      <alignment horizontal="right" vertical="center"/>
    </xf>
    <xf numFmtId="0" fontId="4" fillId="0" borderId="0" xfId="0" applyFont="1" applyFill="1" applyBorder="1" applyAlignment="1">
      <alignment horizontal="center" vertical="center"/>
    </xf>
    <xf numFmtId="0" fontId="4" fillId="0" borderId="1" xfId="0" applyNumberFormat="1" applyFont="1" applyFill="1" applyBorder="1" applyAlignment="1">
      <alignment horizontal="justify" vertical="top" wrapText="1"/>
    </xf>
    <xf numFmtId="0" fontId="4" fillId="0" borderId="1" xfId="0" applyFont="1" applyFill="1" applyBorder="1" applyAlignment="1">
      <alignment horizontal="right" vertical="center"/>
    </xf>
    <xf numFmtId="0" fontId="10" fillId="0" borderId="1" xfId="9" applyFont="1" applyFill="1" applyBorder="1" applyAlignment="1">
      <alignment horizontal="center" vertical="center"/>
    </xf>
    <xf numFmtId="0" fontId="11" fillId="0" borderId="1" xfId="9" applyNumberFormat="1" applyFont="1" applyFill="1" applyBorder="1" applyAlignment="1">
      <alignment horizontal="center" vertical="center"/>
    </xf>
    <xf numFmtId="1" fontId="4" fillId="0" borderId="0" xfId="0" applyNumberFormat="1" applyFont="1" applyFill="1" applyBorder="1" applyAlignment="1">
      <alignment horizontal="center" vertical="center"/>
    </xf>
    <xf numFmtId="0" fontId="4" fillId="0" borderId="0" xfId="0" applyFont="1" applyFill="1" applyAlignment="1">
      <alignment horizontal="right" vertical="center"/>
    </xf>
    <xf numFmtId="14" fontId="5" fillId="0" borderId="0" xfId="0" applyNumberFormat="1" applyFont="1" applyFill="1" applyAlignment="1">
      <alignment horizontal="center" vertical="center"/>
    </xf>
    <xf numFmtId="0" fontId="4" fillId="0" borderId="0" xfId="0" applyFont="1" applyFill="1" applyAlignment="1">
      <alignment horizontal="left" vertical="center" wrapText="1"/>
    </xf>
    <xf numFmtId="0" fontId="4" fillId="0" borderId="0" xfId="0" applyNumberFormat="1" applyFont="1" applyFill="1" applyAlignment="1">
      <alignment horizontal="justify" vertical="top" wrapText="1"/>
    </xf>
    <xf numFmtId="1" fontId="4" fillId="0" borderId="0" xfId="1" applyNumberFormat="1" applyFont="1" applyFill="1" applyAlignment="1">
      <alignment horizontal="center" vertical="center" wrapText="1"/>
    </xf>
    <xf numFmtId="0" fontId="4" fillId="0" borderId="0" xfId="0" applyNumberFormat="1" applyFont="1" applyFill="1" applyAlignment="1">
      <alignment horizontal="center" vertical="center" wrapText="1"/>
    </xf>
    <xf numFmtId="4" fontId="4" fillId="0" borderId="0" xfId="1" applyNumberFormat="1" applyFont="1" applyFill="1" applyAlignment="1">
      <alignment horizontal="right" vertical="center"/>
    </xf>
    <xf numFmtId="3" fontId="4" fillId="0" borderId="0" xfId="1" applyNumberFormat="1" applyFont="1" applyFill="1" applyAlignment="1">
      <alignment vertical="center"/>
    </xf>
    <xf numFmtId="4" fontId="4" fillId="0" borderId="0" xfId="1" applyNumberFormat="1" applyFont="1" applyFill="1" applyAlignment="1">
      <alignment horizontal="center" vertical="center"/>
    </xf>
    <xf numFmtId="37" fontId="4" fillId="0" borderId="0" xfId="1" applyNumberFormat="1" applyFont="1" applyFill="1" applyAlignment="1">
      <alignment horizontal="center" vertical="center"/>
    </xf>
    <xf numFmtId="164" fontId="4" fillId="0" borderId="0" xfId="1" applyNumberFormat="1" applyFont="1" applyFill="1" applyAlignment="1">
      <alignment horizontal="center" vertical="center" wrapText="1"/>
    </xf>
    <xf numFmtId="0" fontId="4" fillId="0" borderId="1" xfId="10" applyFont="1" applyFill="1" applyBorder="1" applyAlignment="1">
      <alignment vertical="center" wrapText="1"/>
    </xf>
    <xf numFmtId="0" fontId="4" fillId="0" borderId="0" xfId="0" applyFont="1" applyFill="1" applyAlignment="1">
      <alignment vertical="center" wrapText="1"/>
    </xf>
    <xf numFmtId="0" fontId="11" fillId="0" borderId="1" xfId="9" applyFont="1" applyFill="1" applyBorder="1" applyAlignment="1">
      <alignment horizontal="center" vertical="center"/>
    </xf>
    <xf numFmtId="0" fontId="4" fillId="0" borderId="2" xfId="9" applyFont="1" applyFill="1" applyBorder="1" applyAlignment="1">
      <alignment horizontal="center" vertical="center"/>
    </xf>
    <xf numFmtId="0" fontId="6" fillId="0" borderId="1" xfId="9" applyFill="1" applyBorder="1" applyAlignment="1">
      <alignment horizontal="center" vertical="center"/>
    </xf>
    <xf numFmtId="0" fontId="4" fillId="0" borderId="0" xfId="0" applyNumberFormat="1" applyFont="1" applyFill="1" applyAlignment="1">
      <alignment vertical="center" wrapText="1"/>
    </xf>
    <xf numFmtId="166" fontId="4" fillId="0" borderId="2" xfId="1" applyNumberFormat="1" applyFont="1" applyFill="1" applyBorder="1" applyAlignment="1">
      <alignment horizontal="center" vertical="center" wrapText="1"/>
    </xf>
    <xf numFmtId="166" fontId="4" fillId="0" borderId="4" xfId="1"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wrapText="1"/>
    </xf>
    <xf numFmtId="16" fontId="4" fillId="0" borderId="1" xfId="0" applyNumberFormat="1" applyFont="1" applyFill="1" applyBorder="1" applyAlignment="1">
      <alignment vertical="center" wrapText="1"/>
    </xf>
    <xf numFmtId="14" fontId="5" fillId="2" borderId="5" xfId="3" applyNumberFormat="1" applyFont="1" applyFill="1" applyBorder="1" applyAlignment="1">
      <alignment horizontal="center" vertical="center" wrapText="1"/>
    </xf>
    <xf numFmtId="14" fontId="5" fillId="2" borderId="3" xfId="1" applyNumberFormat="1" applyFont="1" applyFill="1" applyBorder="1" applyAlignment="1">
      <alignment horizontal="center" vertical="center" wrapText="1"/>
    </xf>
    <xf numFmtId="166" fontId="4" fillId="0" borderId="3" xfId="1" applyNumberFormat="1" applyFont="1" applyFill="1" applyBorder="1" applyAlignment="1">
      <alignment horizontal="center" vertical="center" wrapText="1"/>
    </xf>
    <xf numFmtId="0" fontId="4" fillId="0" borderId="4" xfId="9" applyFont="1" applyFill="1" applyBorder="1" applyAlignment="1">
      <alignment horizontal="center" vertical="center"/>
    </xf>
    <xf numFmtId="165" fontId="5" fillId="2" borderId="0" xfId="1" applyNumberFormat="1" applyFont="1" applyFill="1" applyBorder="1" applyAlignment="1">
      <alignment horizontal="center" vertical="center" wrapText="1"/>
    </xf>
    <xf numFmtId="166" fontId="5" fillId="0" borderId="0" xfId="1" applyNumberFormat="1" applyFont="1" applyFill="1" applyBorder="1" applyAlignment="1">
      <alignment horizontal="center" vertical="center" wrapText="1"/>
    </xf>
    <xf numFmtId="166" fontId="4" fillId="0" borderId="0" xfId="1" applyNumberFormat="1" applyFont="1" applyFill="1" applyBorder="1" applyAlignment="1">
      <alignment horizontal="center" vertical="center" wrapText="1"/>
    </xf>
    <xf numFmtId="165" fontId="4" fillId="0" borderId="0"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wrapText="1"/>
    </xf>
    <xf numFmtId="14" fontId="4" fillId="0" borderId="5" xfId="1" applyNumberFormat="1" applyFont="1" applyFill="1" applyBorder="1" applyAlignment="1">
      <alignment horizontal="center" vertical="center"/>
    </xf>
    <xf numFmtId="0" fontId="12" fillId="0" borderId="1" xfId="0" applyFont="1" applyFill="1" applyBorder="1" applyAlignment="1">
      <alignment horizontal="right" vertical="center"/>
    </xf>
    <xf numFmtId="14" fontId="4" fillId="0" borderId="1" xfId="0" applyNumberFormat="1" applyFont="1" applyFill="1" applyBorder="1" applyAlignment="1">
      <alignment horizontal="left" vertical="center"/>
    </xf>
    <xf numFmtId="166" fontId="4" fillId="0" borderId="1" xfId="1" applyNumberFormat="1" applyFont="1" applyFill="1" applyBorder="1" applyAlignment="1">
      <alignment horizontal="left" vertical="center" wrapText="1"/>
    </xf>
  </cellXfs>
  <cellStyles count="12">
    <cellStyle name="BodyStyle" xfId="11"/>
    <cellStyle name="Énfasis1" xfId="10" builtinId="29"/>
    <cellStyle name="Hipervínculo" xfId="9" builtinId="8"/>
    <cellStyle name="Millares" xfId="1" builtinId="3"/>
    <cellStyle name="Millares 2" xfId="4"/>
    <cellStyle name="Normal" xfId="0" builtinId="0"/>
    <cellStyle name="Normal 15" xfId="5"/>
    <cellStyle name="Normal 17" xfId="6"/>
    <cellStyle name="Normal 2" xfId="3"/>
    <cellStyle name="Normal 6" xfId="7"/>
    <cellStyle name="Normal 9" xfId="8"/>
    <cellStyle name="Porcentaje" xfId="2" builtinId="5"/>
  </cellStyles>
  <dxfs count="74">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ont>
        <color rgb="FF9C0006"/>
      </font>
      <fill>
        <patternFill>
          <bgColor rgb="FFFFC7CE"/>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ill>
        <patternFill>
          <bgColor theme="9" tint="-0.24994659260841701"/>
        </patternFill>
      </fill>
    </dxf>
    <dxf>
      <font>
        <b/>
        <i val="0"/>
        <color rgb="FFFFFF00"/>
      </font>
      <fill>
        <patternFill>
          <fgColor rgb="FFFF0000"/>
          <bgColor rgb="FFFF0000"/>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b/>
        <i val="0"/>
        <color rgb="FFFFC000"/>
      </font>
      <fill>
        <patternFill>
          <fgColor theme="9" tint="-0.24994659260841701"/>
          <bgColor theme="9" tint="-0.24994659260841701"/>
        </patternFill>
      </fill>
    </dxf>
    <dxf>
      <font>
        <color rgb="FF9C0006"/>
      </font>
      <fill>
        <patternFill>
          <bgColor rgb="FFFFC7CE"/>
        </patternFill>
      </fill>
    </dxf>
  </dxfs>
  <tableStyles count="0" defaultTableStyle="TableStyleMedium2" defaultPivotStyle="PivotStyleLight16"/>
  <colors>
    <mruColors>
      <color rgb="FF00FF00"/>
      <color rgb="FFFFFF99"/>
      <color rgb="FFFF0066"/>
      <color rgb="FFFFCCCC"/>
      <color rgb="FFFF6600"/>
      <color rgb="FFFF9999"/>
      <color rgb="FFFF7C80"/>
      <color rgb="FF000099"/>
      <color rgb="FF0066FF"/>
      <color rgb="FFFF5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V145"/>
  <sheetViews>
    <sheetView tabSelected="1" zoomScaleNormal="100" zoomScaleSheetLayoutView="85" workbookViewId="0">
      <pane xSplit="1" ySplit="1" topLeftCell="B11" activePane="bottomRight" state="frozen"/>
      <selection activeCell="A1181" sqref="A1181"/>
      <selection pane="topRight" activeCell="A1181" sqref="A1181"/>
      <selection pane="bottomLeft" activeCell="A1181" sqref="A1181"/>
      <selection pane="bottomRight" activeCell="J1" sqref="J1"/>
    </sheetView>
  </sheetViews>
  <sheetFormatPr baseColWidth="10" defaultColWidth="14.42578125" defaultRowHeight="12.75" x14ac:dyDescent="0.25"/>
  <cols>
    <col min="1" max="1" width="10.85546875" style="77" customWidth="1"/>
    <col min="2" max="2" width="17.85546875" style="67" customWidth="1"/>
    <col min="3" max="3" width="17.42578125" style="78" customWidth="1"/>
    <col min="4" max="4" width="12.7109375" style="40" customWidth="1"/>
    <col min="5" max="5" width="13.7109375" style="79" customWidth="1"/>
    <col min="6" max="6" width="14.7109375" style="80" customWidth="1"/>
    <col min="7" max="7" width="19.7109375" style="80" customWidth="1"/>
    <col min="8" max="8" width="16.42578125" style="90" customWidth="1"/>
    <col min="9" max="9" width="49.42578125" style="81" customWidth="1"/>
    <col min="10" max="10" width="12.42578125" style="88" customWidth="1"/>
    <col min="11" max="11" width="9.85546875" style="83" customWidth="1"/>
    <col min="12" max="12" width="20.28515625" style="94" customWidth="1"/>
    <col min="13" max="13" width="15" style="84" customWidth="1"/>
    <col min="14" max="14" width="8.85546875" style="45" customWidth="1"/>
    <col min="15" max="15" width="12.140625" style="65" customWidth="1"/>
    <col min="16" max="17" width="14.28515625" style="67" customWidth="1"/>
    <col min="18" max="18" width="12.28515625" style="41" customWidth="1"/>
    <col min="19" max="19" width="11.85546875" style="45" customWidth="1"/>
    <col min="20" max="20" width="13.5703125" style="41" customWidth="1"/>
    <col min="21" max="21" width="13.7109375" style="106" customWidth="1"/>
    <col min="22" max="22" width="10.7109375" style="105" customWidth="1"/>
    <col min="23" max="23" width="11.7109375" style="41" customWidth="1"/>
    <col min="24" max="24" width="11.7109375" style="42" customWidth="1"/>
    <col min="25" max="25" width="18.7109375" style="80" customWidth="1"/>
    <col min="26" max="26" width="18.5703125" style="80" customWidth="1"/>
    <col min="27" max="27" width="15.85546875" style="46" customWidth="1"/>
    <col min="28" max="28" width="13.85546875" style="46" customWidth="1"/>
    <col min="29" max="29" width="20.7109375" style="80" customWidth="1"/>
    <col min="30" max="30" width="15.7109375" style="85" customWidth="1"/>
    <col min="31" max="31" width="12.7109375" style="43" customWidth="1"/>
    <col min="32" max="32" width="14.28515625" style="64" customWidth="1"/>
    <col min="33" max="33" width="11.42578125" style="44" customWidth="1"/>
    <col min="34" max="34" width="22.140625" style="42" customWidth="1"/>
    <col min="35" max="35" width="15.5703125" style="86" customWidth="1"/>
    <col min="36" max="36" width="13.42578125" style="42" customWidth="1"/>
    <col min="37" max="37" width="14.7109375" style="42" customWidth="1"/>
    <col min="38" max="38" width="19.42578125" style="46" customWidth="1"/>
    <col min="39" max="39" width="11.7109375" style="47" customWidth="1"/>
    <col min="40" max="41" width="14.140625" style="48" customWidth="1"/>
    <col min="42" max="42" width="15.140625" style="49" customWidth="1"/>
    <col min="43" max="43" width="12.85546875" style="44" customWidth="1"/>
    <col min="44" max="44" width="13.5703125" style="44" customWidth="1"/>
    <col min="45" max="45" width="13.85546875" style="41" customWidth="1"/>
    <col min="46" max="46" width="13.5703125" style="41" customWidth="1"/>
    <col min="47" max="47" width="22.42578125" style="80" customWidth="1"/>
    <col min="48" max="48" width="17.5703125" style="87" customWidth="1"/>
    <col min="49" max="52" width="14.42578125" style="72"/>
    <col min="53" max="53" width="16.42578125" style="72" bestFit="1" customWidth="1"/>
    <col min="54" max="16384" width="14.42578125" style="72"/>
  </cols>
  <sheetData>
    <row r="1" spans="1:48" s="23" customFormat="1" ht="47.25" customHeight="1" x14ac:dyDescent="0.25">
      <c r="A1" s="97"/>
      <c r="B1" s="11" t="s">
        <v>12</v>
      </c>
      <c r="C1" s="59" t="s">
        <v>43</v>
      </c>
      <c r="D1" s="56" t="s">
        <v>0</v>
      </c>
      <c r="E1" s="12" t="s">
        <v>32</v>
      </c>
      <c r="F1" s="11" t="s">
        <v>1</v>
      </c>
      <c r="G1" s="11" t="s">
        <v>58</v>
      </c>
      <c r="H1" s="18" t="s">
        <v>159</v>
      </c>
      <c r="I1" s="12" t="s">
        <v>6</v>
      </c>
      <c r="J1" s="13" t="s">
        <v>42</v>
      </c>
      <c r="K1" s="6" t="s">
        <v>45</v>
      </c>
      <c r="L1" s="21" t="s">
        <v>40</v>
      </c>
      <c r="M1" s="62" t="s">
        <v>48</v>
      </c>
      <c r="N1" s="6" t="s">
        <v>33</v>
      </c>
      <c r="O1" s="7" t="s">
        <v>34</v>
      </c>
      <c r="P1" s="11" t="s">
        <v>44</v>
      </c>
      <c r="Q1" s="11" t="s">
        <v>3</v>
      </c>
      <c r="R1" s="14" t="s">
        <v>46</v>
      </c>
      <c r="S1" s="12" t="s">
        <v>37</v>
      </c>
      <c r="T1" s="99" t="s">
        <v>11</v>
      </c>
      <c r="U1" s="103" t="s">
        <v>2</v>
      </c>
      <c r="V1" s="104" t="s">
        <v>51</v>
      </c>
      <c r="W1" s="100" t="s">
        <v>36</v>
      </c>
      <c r="X1" s="17" t="s">
        <v>35</v>
      </c>
      <c r="Y1" s="11" t="s">
        <v>4</v>
      </c>
      <c r="Z1" s="11" t="s">
        <v>4</v>
      </c>
      <c r="AA1" s="12" t="s">
        <v>21</v>
      </c>
      <c r="AB1" s="12" t="s">
        <v>22</v>
      </c>
      <c r="AC1" s="11" t="s">
        <v>5</v>
      </c>
      <c r="AD1" s="9" t="s">
        <v>41</v>
      </c>
      <c r="AE1" s="12" t="s">
        <v>20</v>
      </c>
      <c r="AF1" s="19" t="s">
        <v>38</v>
      </c>
      <c r="AG1" s="6" t="s">
        <v>39</v>
      </c>
      <c r="AH1" s="17" t="s">
        <v>153</v>
      </c>
      <c r="AI1" s="70" t="s">
        <v>74</v>
      </c>
      <c r="AJ1" s="17" t="s">
        <v>26</v>
      </c>
      <c r="AK1" s="12" t="s">
        <v>27</v>
      </c>
      <c r="AL1" s="6" t="s">
        <v>9</v>
      </c>
      <c r="AM1" s="20" t="s">
        <v>10</v>
      </c>
      <c r="AN1" s="20" t="s">
        <v>8</v>
      </c>
      <c r="AO1" s="20" t="s">
        <v>24</v>
      </c>
      <c r="AP1" s="16" t="s">
        <v>7</v>
      </c>
      <c r="AQ1" s="12" t="s">
        <v>17</v>
      </c>
      <c r="AR1" s="12" t="s">
        <v>13</v>
      </c>
      <c r="AS1" s="16" t="s">
        <v>15</v>
      </c>
      <c r="AT1" s="16" t="s">
        <v>47</v>
      </c>
      <c r="AU1" s="50" t="s">
        <v>28</v>
      </c>
      <c r="AV1" s="22" t="s">
        <v>29</v>
      </c>
    </row>
    <row r="2" spans="1:48" ht="70.5" customHeight="1" x14ac:dyDescent="0.25">
      <c r="A2" s="8">
        <f t="shared" ref="A2" si="0">(U2)</f>
        <v>114</v>
      </c>
      <c r="B2" s="24" t="s">
        <v>73</v>
      </c>
      <c r="C2" s="74" t="s">
        <v>121</v>
      </c>
      <c r="D2" s="75">
        <v>14</v>
      </c>
      <c r="E2" s="15">
        <v>42494</v>
      </c>
      <c r="F2" s="98" t="s">
        <v>70</v>
      </c>
      <c r="G2" s="98" t="s">
        <v>71</v>
      </c>
      <c r="H2" s="89" t="s">
        <v>114</v>
      </c>
      <c r="I2" s="25" t="s">
        <v>117</v>
      </c>
      <c r="J2" s="31">
        <v>23</v>
      </c>
      <c r="K2" s="26" t="s">
        <v>118</v>
      </c>
      <c r="L2" s="3" t="s">
        <v>119</v>
      </c>
      <c r="M2" s="61">
        <v>98056000</v>
      </c>
      <c r="N2" s="4" t="s">
        <v>112</v>
      </c>
      <c r="O2" s="110" t="s">
        <v>61</v>
      </c>
      <c r="P2" s="54" t="s">
        <v>49</v>
      </c>
      <c r="Q2" s="52" t="s">
        <v>50</v>
      </c>
      <c r="R2" s="27"/>
      <c r="S2" s="28"/>
      <c r="T2" s="107"/>
      <c r="U2" s="68">
        <v>114</v>
      </c>
      <c r="V2" s="15">
        <v>42569</v>
      </c>
      <c r="W2" s="101">
        <v>42569</v>
      </c>
      <c r="X2" s="29">
        <f t="shared" ref="X2:X3" si="1">V2-W2</f>
        <v>0</v>
      </c>
      <c r="Y2" s="25" t="s">
        <v>83</v>
      </c>
      <c r="Z2" s="25" t="s">
        <v>120</v>
      </c>
      <c r="AA2" s="25" t="s">
        <v>54</v>
      </c>
      <c r="AB2" s="25" t="s">
        <v>54</v>
      </c>
      <c r="AC2" s="25" t="s">
        <v>258</v>
      </c>
      <c r="AD2" s="33">
        <v>900426804</v>
      </c>
      <c r="AE2" s="30" t="s">
        <v>85</v>
      </c>
      <c r="AF2" s="31">
        <v>138916</v>
      </c>
      <c r="AG2" s="15">
        <v>42569</v>
      </c>
      <c r="AH2" s="29"/>
      <c r="AI2" s="5">
        <v>52877000</v>
      </c>
      <c r="AJ2" s="29"/>
      <c r="AK2" s="29">
        <f t="shared" ref="AK2" si="2">+AI2+AJ2</f>
        <v>52877000</v>
      </c>
      <c r="AL2" s="63" t="s">
        <v>116</v>
      </c>
      <c r="AM2" s="37" t="s">
        <v>101</v>
      </c>
      <c r="AN2" s="15"/>
      <c r="AO2" s="111" t="s">
        <v>154</v>
      </c>
      <c r="AP2" s="15">
        <v>42570</v>
      </c>
      <c r="AQ2" s="15">
        <v>42570</v>
      </c>
      <c r="AR2" s="15">
        <v>42735</v>
      </c>
      <c r="AS2" s="5">
        <f>AR2-AQ2</f>
        <v>165</v>
      </c>
      <c r="AT2" s="5"/>
      <c r="AU2" s="25" t="s">
        <v>132</v>
      </c>
      <c r="AV2" s="1">
        <v>79399984</v>
      </c>
    </row>
    <row r="3" spans="1:48" ht="38.25" x14ac:dyDescent="0.25">
      <c r="A3" s="8">
        <f t="shared" ref="A3" si="3">(U3)</f>
        <v>112</v>
      </c>
      <c r="B3" s="66" t="s">
        <v>72</v>
      </c>
      <c r="C3" s="74" t="s">
        <v>163</v>
      </c>
      <c r="D3" s="75">
        <v>85</v>
      </c>
      <c r="E3" s="15">
        <v>42515</v>
      </c>
      <c r="F3" s="2" t="s">
        <v>57</v>
      </c>
      <c r="G3" s="2" t="s">
        <v>59</v>
      </c>
      <c r="H3" s="2" t="s">
        <v>98</v>
      </c>
      <c r="I3" s="3" t="s">
        <v>126</v>
      </c>
      <c r="J3" s="31">
        <v>246</v>
      </c>
      <c r="K3" s="26">
        <v>861017</v>
      </c>
      <c r="L3" s="3" t="s">
        <v>96</v>
      </c>
      <c r="M3" s="71">
        <v>11200000</v>
      </c>
      <c r="N3" s="36" t="s">
        <v>127</v>
      </c>
      <c r="O3" s="110" t="s">
        <v>100</v>
      </c>
      <c r="P3" s="54" t="s">
        <v>49</v>
      </c>
      <c r="Q3" s="52" t="s">
        <v>50</v>
      </c>
      <c r="R3" s="32"/>
      <c r="S3" s="36"/>
      <c r="T3" s="32"/>
      <c r="U3" s="68">
        <v>112</v>
      </c>
      <c r="V3" s="15">
        <v>42563</v>
      </c>
      <c r="W3" s="32">
        <v>42565</v>
      </c>
      <c r="X3" s="29">
        <f t="shared" si="1"/>
        <v>-2</v>
      </c>
      <c r="Y3" s="25" t="s">
        <v>52</v>
      </c>
      <c r="Z3" s="25" t="s">
        <v>198</v>
      </c>
      <c r="AA3" s="25" t="s">
        <v>54</v>
      </c>
      <c r="AB3" s="25" t="s">
        <v>54</v>
      </c>
      <c r="AC3" s="25" t="s">
        <v>128</v>
      </c>
      <c r="AD3" s="53">
        <v>830015728</v>
      </c>
      <c r="AE3" s="30" t="s">
        <v>69</v>
      </c>
      <c r="AF3" s="8">
        <v>136015</v>
      </c>
      <c r="AG3" s="39">
        <v>42563</v>
      </c>
      <c r="AH3" s="29"/>
      <c r="AI3" s="29">
        <v>11200000</v>
      </c>
      <c r="AJ3" s="29"/>
      <c r="AK3" s="29">
        <f t="shared" ref="AK3" si="4">AI3+AJ3</f>
        <v>11200000</v>
      </c>
      <c r="AL3" s="63" t="s">
        <v>14</v>
      </c>
      <c r="AM3" s="60" t="s">
        <v>23</v>
      </c>
      <c r="AN3" s="60" t="s">
        <v>23</v>
      </c>
      <c r="AO3" s="60" t="s">
        <v>23</v>
      </c>
      <c r="AP3" s="15" t="s">
        <v>23</v>
      </c>
      <c r="AQ3" s="39">
        <v>42566</v>
      </c>
      <c r="AR3" s="39">
        <v>42704</v>
      </c>
      <c r="AS3" s="5">
        <f t="shared" ref="AS3:AS4" si="5">AR3-AQ3</f>
        <v>138</v>
      </c>
      <c r="AT3" s="32"/>
      <c r="AU3" s="25" t="s">
        <v>31</v>
      </c>
      <c r="AV3" s="1">
        <v>52206863</v>
      </c>
    </row>
    <row r="4" spans="1:48" ht="76.5" x14ac:dyDescent="0.25">
      <c r="A4" s="8">
        <f t="shared" ref="A4" si="6">(U4)</f>
        <v>116</v>
      </c>
      <c r="B4" s="24" t="s">
        <v>109</v>
      </c>
      <c r="C4" s="74" t="s">
        <v>151</v>
      </c>
      <c r="D4" s="91">
        <v>15</v>
      </c>
      <c r="E4" s="15">
        <v>42513</v>
      </c>
      <c r="F4" s="98" t="s">
        <v>70</v>
      </c>
      <c r="G4" s="98" t="s">
        <v>71</v>
      </c>
      <c r="H4" s="89" t="s">
        <v>114</v>
      </c>
      <c r="I4" s="25" t="s">
        <v>138</v>
      </c>
      <c r="J4" s="31">
        <v>34</v>
      </c>
      <c r="K4" s="26">
        <v>432322</v>
      </c>
      <c r="L4" s="3" t="s">
        <v>139</v>
      </c>
      <c r="M4" s="61">
        <v>239622000</v>
      </c>
      <c r="N4" s="4" t="s">
        <v>140</v>
      </c>
      <c r="O4" s="110" t="s">
        <v>61</v>
      </c>
      <c r="P4" s="54" t="s">
        <v>49</v>
      </c>
      <c r="Q4" s="52" t="s">
        <v>50</v>
      </c>
      <c r="R4" s="27"/>
      <c r="S4" s="28"/>
      <c r="T4" s="107"/>
      <c r="U4" s="68">
        <v>116</v>
      </c>
      <c r="V4" s="15">
        <v>42580</v>
      </c>
      <c r="W4" s="101">
        <v>42580</v>
      </c>
      <c r="X4" s="29">
        <v>0</v>
      </c>
      <c r="Y4" s="25" t="s">
        <v>83</v>
      </c>
      <c r="Z4" s="25" t="s">
        <v>141</v>
      </c>
      <c r="AA4" s="25" t="s">
        <v>54</v>
      </c>
      <c r="AB4" s="25" t="s">
        <v>54</v>
      </c>
      <c r="AC4" s="25" t="s">
        <v>259</v>
      </c>
      <c r="AD4" s="33">
        <v>800114672</v>
      </c>
      <c r="AE4" s="30" t="s">
        <v>69</v>
      </c>
      <c r="AF4" s="31">
        <v>146616</v>
      </c>
      <c r="AG4" s="15">
        <v>42580</v>
      </c>
      <c r="AH4" s="29">
        <v>0</v>
      </c>
      <c r="AI4" s="51">
        <v>239621991</v>
      </c>
      <c r="AJ4" s="29"/>
      <c r="AK4" s="29">
        <f t="shared" ref="AK4" si="7">+AI4+AJ4</f>
        <v>239621991</v>
      </c>
      <c r="AL4" s="63" t="s">
        <v>142</v>
      </c>
      <c r="AM4" s="37" t="s">
        <v>143</v>
      </c>
      <c r="AN4" s="15"/>
      <c r="AO4" s="111" t="s">
        <v>102</v>
      </c>
      <c r="AP4" s="15">
        <v>42583</v>
      </c>
      <c r="AQ4" s="15">
        <v>42583</v>
      </c>
      <c r="AR4" s="15">
        <v>42735</v>
      </c>
      <c r="AS4" s="5">
        <f t="shared" si="5"/>
        <v>152</v>
      </c>
      <c r="AT4" s="5"/>
      <c r="AU4" s="25" t="s">
        <v>132</v>
      </c>
      <c r="AV4" s="1">
        <v>79399984</v>
      </c>
    </row>
    <row r="5" spans="1:48" ht="38.25" x14ac:dyDescent="0.25">
      <c r="A5" s="8">
        <f t="shared" ref="A5" si="8">(U5)</f>
        <v>115</v>
      </c>
      <c r="B5" s="24" t="s">
        <v>107</v>
      </c>
      <c r="C5" s="74" t="s">
        <v>157</v>
      </c>
      <c r="D5" s="76">
        <v>16</v>
      </c>
      <c r="E5" s="15">
        <v>42521</v>
      </c>
      <c r="F5" s="98" t="s">
        <v>70</v>
      </c>
      <c r="G5" s="98" t="s">
        <v>71</v>
      </c>
      <c r="H5" s="89" t="s">
        <v>114</v>
      </c>
      <c r="I5" s="25" t="s">
        <v>145</v>
      </c>
      <c r="J5" s="31">
        <v>1</v>
      </c>
      <c r="K5" s="26">
        <v>432323</v>
      </c>
      <c r="L5" s="3" t="s">
        <v>146</v>
      </c>
      <c r="M5" s="61">
        <v>49639112</v>
      </c>
      <c r="N5" s="4" t="s">
        <v>147</v>
      </c>
      <c r="O5" s="110" t="s">
        <v>61</v>
      </c>
      <c r="P5" s="54" t="s">
        <v>49</v>
      </c>
      <c r="Q5" s="52" t="s">
        <v>50</v>
      </c>
      <c r="R5" s="27"/>
      <c r="S5" s="28"/>
      <c r="T5" s="107"/>
      <c r="U5" s="68">
        <v>115</v>
      </c>
      <c r="V5" s="15">
        <v>42572</v>
      </c>
      <c r="W5" s="101">
        <v>42573</v>
      </c>
      <c r="X5" s="29">
        <v>0</v>
      </c>
      <c r="Y5" s="25" t="s">
        <v>83</v>
      </c>
      <c r="Z5" s="25" t="s">
        <v>106</v>
      </c>
      <c r="AA5" s="25" t="s">
        <v>54</v>
      </c>
      <c r="AB5" s="25" t="s">
        <v>54</v>
      </c>
      <c r="AC5" s="25" t="s">
        <v>169</v>
      </c>
      <c r="AD5" s="33">
        <v>800177588</v>
      </c>
      <c r="AE5" s="30" t="s">
        <v>68</v>
      </c>
      <c r="AF5" s="31">
        <v>140316</v>
      </c>
      <c r="AG5" s="15">
        <v>42572</v>
      </c>
      <c r="AH5" s="29">
        <v>0</v>
      </c>
      <c r="AI5" s="51">
        <v>49639112</v>
      </c>
      <c r="AJ5" s="29"/>
      <c r="AK5" s="29">
        <f t="shared" ref="AK5" si="9">+AI5+AJ5</f>
        <v>49639112</v>
      </c>
      <c r="AL5" s="63" t="s">
        <v>148</v>
      </c>
      <c r="AM5" s="37" t="s">
        <v>149</v>
      </c>
      <c r="AN5" s="15"/>
      <c r="AO5" s="111" t="s">
        <v>156</v>
      </c>
      <c r="AP5" s="15">
        <v>42577</v>
      </c>
      <c r="AQ5" s="15">
        <v>42577</v>
      </c>
      <c r="AR5" s="15">
        <f>AQ5+AS5</f>
        <v>42667</v>
      </c>
      <c r="AS5" s="5">
        <v>90</v>
      </c>
      <c r="AT5" s="5"/>
      <c r="AU5" s="25" t="s">
        <v>260</v>
      </c>
      <c r="AV5" s="1">
        <v>7178233</v>
      </c>
    </row>
    <row r="6" spans="1:48" ht="76.5" x14ac:dyDescent="0.25">
      <c r="A6" s="8">
        <f t="shared" ref="A6" si="10">(U6)</f>
        <v>111</v>
      </c>
      <c r="B6" s="66" t="s">
        <v>107</v>
      </c>
      <c r="C6" s="74" t="s">
        <v>164</v>
      </c>
      <c r="D6" s="91">
        <v>99</v>
      </c>
      <c r="E6" s="15">
        <v>42537</v>
      </c>
      <c r="F6" s="2" t="s">
        <v>57</v>
      </c>
      <c r="G6" s="2" t="s">
        <v>60</v>
      </c>
      <c r="H6" s="89" t="s">
        <v>114</v>
      </c>
      <c r="I6" s="3" t="s">
        <v>158</v>
      </c>
      <c r="J6" s="31">
        <v>38</v>
      </c>
      <c r="K6" s="26" t="s">
        <v>165</v>
      </c>
      <c r="L6" s="3" t="s">
        <v>166</v>
      </c>
      <c r="M6" s="71">
        <v>152239020</v>
      </c>
      <c r="N6" s="36" t="s">
        <v>167</v>
      </c>
      <c r="O6" s="110" t="s">
        <v>61</v>
      </c>
      <c r="P6" s="54" t="s">
        <v>49</v>
      </c>
      <c r="Q6" s="52" t="s">
        <v>50</v>
      </c>
      <c r="R6" s="32"/>
      <c r="S6" s="36"/>
      <c r="T6" s="108"/>
      <c r="U6" s="68">
        <v>111</v>
      </c>
      <c r="V6" s="15">
        <v>42562</v>
      </c>
      <c r="W6" s="101" t="s">
        <v>192</v>
      </c>
      <c r="X6" s="29">
        <v>0</v>
      </c>
      <c r="Y6" s="25" t="s">
        <v>83</v>
      </c>
      <c r="Z6" s="25" t="s">
        <v>168</v>
      </c>
      <c r="AA6" s="25" t="s">
        <v>54</v>
      </c>
      <c r="AB6" s="25" t="s">
        <v>54</v>
      </c>
      <c r="AC6" s="25" t="s">
        <v>169</v>
      </c>
      <c r="AD6" s="53">
        <v>800177588</v>
      </c>
      <c r="AE6" s="30" t="s">
        <v>68</v>
      </c>
      <c r="AF6" s="8">
        <v>134516</v>
      </c>
      <c r="AG6" s="39"/>
      <c r="AH6" s="29"/>
      <c r="AI6" s="29">
        <v>152239000</v>
      </c>
      <c r="AJ6" s="29"/>
      <c r="AK6" s="29">
        <f t="shared" ref="AK6" si="11">AI6+AJ6</f>
        <v>152239000</v>
      </c>
      <c r="AL6" s="63" t="s">
        <v>193</v>
      </c>
      <c r="AM6" s="60" t="s">
        <v>155</v>
      </c>
      <c r="AN6" s="60" t="s">
        <v>23</v>
      </c>
      <c r="AO6" s="60" t="s">
        <v>23</v>
      </c>
      <c r="AP6" s="15" t="s">
        <v>23</v>
      </c>
      <c r="AQ6" s="39"/>
      <c r="AR6" s="27">
        <v>42735</v>
      </c>
      <c r="AS6" s="5" t="s">
        <v>170</v>
      </c>
      <c r="AT6" s="32"/>
      <c r="AU6" s="25" t="s">
        <v>194</v>
      </c>
      <c r="AV6" s="32"/>
    </row>
    <row r="7" spans="1:48" ht="114.75" x14ac:dyDescent="0.25">
      <c r="A7" s="8">
        <f t="shared" ref="A7:A8" si="12">(U7)</f>
        <v>110</v>
      </c>
      <c r="B7" s="66" t="s">
        <v>131</v>
      </c>
      <c r="C7" s="74" t="s">
        <v>160</v>
      </c>
      <c r="D7" s="91">
        <v>100</v>
      </c>
      <c r="E7" s="15">
        <v>42537</v>
      </c>
      <c r="F7" s="2" t="s">
        <v>57</v>
      </c>
      <c r="G7" s="2" t="s">
        <v>59</v>
      </c>
      <c r="H7" s="2" t="s">
        <v>98</v>
      </c>
      <c r="I7" s="3" t="s">
        <v>171</v>
      </c>
      <c r="J7" s="31">
        <v>206</v>
      </c>
      <c r="K7" s="26">
        <v>801116</v>
      </c>
      <c r="L7" s="3" t="s">
        <v>161</v>
      </c>
      <c r="M7" s="71">
        <v>11600000</v>
      </c>
      <c r="N7" s="36" t="s">
        <v>162</v>
      </c>
      <c r="O7" s="110" t="s">
        <v>55</v>
      </c>
      <c r="P7" s="54" t="s">
        <v>49</v>
      </c>
      <c r="Q7" s="52" t="s">
        <v>50</v>
      </c>
      <c r="R7" s="32"/>
      <c r="S7" s="36"/>
      <c r="T7" s="108"/>
      <c r="U7" s="68">
        <v>110</v>
      </c>
      <c r="V7" s="15">
        <v>42557</v>
      </c>
      <c r="W7" s="101">
        <v>42557</v>
      </c>
      <c r="X7" s="29">
        <v>0</v>
      </c>
      <c r="Y7" s="25" t="s">
        <v>52</v>
      </c>
      <c r="Z7" s="25" t="s">
        <v>53</v>
      </c>
      <c r="AA7" s="25" t="s">
        <v>54</v>
      </c>
      <c r="AB7" s="25" t="s">
        <v>54</v>
      </c>
      <c r="AC7" s="25" t="s">
        <v>130</v>
      </c>
      <c r="AD7" s="53">
        <v>20229919</v>
      </c>
      <c r="AE7" s="30"/>
      <c r="AF7" s="8">
        <v>131616</v>
      </c>
      <c r="AG7" s="39"/>
      <c r="AH7" s="29">
        <v>5800000</v>
      </c>
      <c r="AI7" s="29">
        <v>11600000</v>
      </c>
      <c r="AJ7" s="29"/>
      <c r="AK7" s="29">
        <f t="shared" ref="AK7" si="13">AI7+AJ7</f>
        <v>11600000</v>
      </c>
      <c r="AL7" s="63" t="s">
        <v>14</v>
      </c>
      <c r="AM7" s="60" t="s">
        <v>23</v>
      </c>
      <c r="AN7" s="60" t="s">
        <v>23</v>
      </c>
      <c r="AO7" s="60" t="s">
        <v>23</v>
      </c>
      <c r="AP7" s="15" t="s">
        <v>23</v>
      </c>
      <c r="AQ7" s="39">
        <v>42558</v>
      </c>
      <c r="AR7" s="27">
        <v>42619</v>
      </c>
      <c r="AS7" s="5">
        <f t="shared" ref="AS7" si="14">AR7-AQ7</f>
        <v>61</v>
      </c>
      <c r="AT7" s="32"/>
      <c r="AU7" s="25" t="s">
        <v>129</v>
      </c>
      <c r="AV7" s="32"/>
    </row>
    <row r="8" spans="1:48" ht="38.25" x14ac:dyDescent="0.25">
      <c r="A8" s="8">
        <f t="shared" si="12"/>
        <v>113</v>
      </c>
      <c r="B8" s="66" t="s">
        <v>111</v>
      </c>
      <c r="C8" s="74" t="s">
        <v>172</v>
      </c>
      <c r="D8" s="91">
        <v>101</v>
      </c>
      <c r="E8" s="15">
        <v>42537</v>
      </c>
      <c r="F8" s="2" t="s">
        <v>57</v>
      </c>
      <c r="G8" s="2" t="s">
        <v>59</v>
      </c>
      <c r="H8" s="2" t="s">
        <v>98</v>
      </c>
      <c r="I8" s="3" t="s">
        <v>195</v>
      </c>
      <c r="J8" s="31">
        <v>168</v>
      </c>
      <c r="K8" s="26">
        <v>821119</v>
      </c>
      <c r="L8" s="3" t="s">
        <v>104</v>
      </c>
      <c r="M8" s="71">
        <v>275000</v>
      </c>
      <c r="N8" s="36" t="s">
        <v>173</v>
      </c>
      <c r="O8" s="110" t="s">
        <v>82</v>
      </c>
      <c r="P8" s="54" t="s">
        <v>62</v>
      </c>
      <c r="Q8" s="25" t="s">
        <v>105</v>
      </c>
      <c r="R8" s="32"/>
      <c r="S8" s="36"/>
      <c r="T8" s="108"/>
      <c r="U8" s="68">
        <v>113</v>
      </c>
      <c r="V8" s="15">
        <v>42566</v>
      </c>
      <c r="W8" s="101">
        <v>42566</v>
      </c>
      <c r="X8" s="29">
        <v>0</v>
      </c>
      <c r="Y8" s="25" t="s">
        <v>52</v>
      </c>
      <c r="Z8" s="25" t="s">
        <v>144</v>
      </c>
      <c r="AA8" s="25" t="s">
        <v>54</v>
      </c>
      <c r="AB8" s="25" t="s">
        <v>54</v>
      </c>
      <c r="AC8" s="25" t="s">
        <v>174</v>
      </c>
      <c r="AD8" s="53">
        <v>860509265</v>
      </c>
      <c r="AE8" s="30" t="s">
        <v>69</v>
      </c>
      <c r="AF8" s="8">
        <v>138416</v>
      </c>
      <c r="AG8" s="39"/>
      <c r="AH8" s="29"/>
      <c r="AI8" s="29">
        <v>275000</v>
      </c>
      <c r="AJ8" s="29"/>
      <c r="AK8" s="29">
        <f t="shared" ref="AK8" si="15">AI8+AJ8</f>
        <v>275000</v>
      </c>
      <c r="AL8" s="63" t="s">
        <v>14</v>
      </c>
      <c r="AM8" s="60" t="s">
        <v>23</v>
      </c>
      <c r="AN8" s="60" t="s">
        <v>23</v>
      </c>
      <c r="AO8" s="60" t="s">
        <v>23</v>
      </c>
      <c r="AP8" s="15" t="s">
        <v>23</v>
      </c>
      <c r="AQ8" s="39">
        <v>42566</v>
      </c>
      <c r="AR8" s="27">
        <f>AQ8+AS8</f>
        <v>42931</v>
      </c>
      <c r="AS8" s="5">
        <v>365</v>
      </c>
      <c r="AT8" s="32"/>
      <c r="AU8" s="66" t="s">
        <v>30</v>
      </c>
      <c r="AV8" s="1">
        <v>94486941</v>
      </c>
    </row>
    <row r="9" spans="1:48" ht="25.5" x14ac:dyDescent="0.25">
      <c r="A9" s="8">
        <f t="shared" ref="A9" si="16">(U9)</f>
        <v>9382</v>
      </c>
      <c r="B9" s="24" t="s">
        <v>124</v>
      </c>
      <c r="C9" s="74"/>
      <c r="D9" s="93">
        <v>18309</v>
      </c>
      <c r="E9" s="15">
        <v>42538</v>
      </c>
      <c r="F9" s="2" t="s">
        <v>70</v>
      </c>
      <c r="G9" s="98" t="s">
        <v>92</v>
      </c>
      <c r="H9" s="38" t="s">
        <v>114</v>
      </c>
      <c r="I9" s="25" t="s">
        <v>189</v>
      </c>
      <c r="J9" s="31">
        <v>269</v>
      </c>
      <c r="K9" s="26">
        <v>811123</v>
      </c>
      <c r="L9" s="3"/>
      <c r="M9" s="71">
        <v>27679484.420000002</v>
      </c>
      <c r="N9" s="4" t="s">
        <v>177</v>
      </c>
      <c r="O9" s="110" t="s">
        <v>178</v>
      </c>
      <c r="P9" s="54" t="s">
        <v>49</v>
      </c>
      <c r="Q9" s="52" t="s">
        <v>50</v>
      </c>
      <c r="R9" s="32"/>
      <c r="S9" s="36"/>
      <c r="T9" s="108"/>
      <c r="U9" s="68">
        <v>9382</v>
      </c>
      <c r="V9" s="15">
        <v>42557</v>
      </c>
      <c r="W9" s="101">
        <v>42557</v>
      </c>
      <c r="X9" s="29">
        <f t="shared" ref="X9" si="17">V9-W9</f>
        <v>0</v>
      </c>
      <c r="Y9" s="25" t="s">
        <v>52</v>
      </c>
      <c r="Z9" s="25" t="s">
        <v>199</v>
      </c>
      <c r="AA9" s="25" t="s">
        <v>54</v>
      </c>
      <c r="AB9" s="25" t="s">
        <v>54</v>
      </c>
      <c r="AC9" s="25" t="s">
        <v>176</v>
      </c>
      <c r="AD9" s="10">
        <v>800103052</v>
      </c>
      <c r="AE9" s="30" t="s">
        <v>93</v>
      </c>
      <c r="AF9" s="8"/>
      <c r="AG9" s="39"/>
      <c r="AH9" s="29"/>
      <c r="AI9" s="58">
        <v>27679484.420000002</v>
      </c>
      <c r="AJ9" s="29"/>
      <c r="AK9" s="29">
        <f t="shared" ref="AK9:AK10" si="18">+AI9+AJ9</f>
        <v>27679484.420000002</v>
      </c>
      <c r="AL9" s="63" t="s">
        <v>14</v>
      </c>
      <c r="AM9" s="60" t="s">
        <v>23</v>
      </c>
      <c r="AN9" s="60" t="s">
        <v>23</v>
      </c>
      <c r="AO9" s="60" t="s">
        <v>23</v>
      </c>
      <c r="AP9" s="15" t="s">
        <v>23</v>
      </c>
      <c r="AQ9" s="39">
        <v>42557</v>
      </c>
      <c r="AR9" s="39">
        <v>42916</v>
      </c>
      <c r="AS9" s="5">
        <f t="shared" ref="AS9" si="19">AR9-AQ9</f>
        <v>359</v>
      </c>
      <c r="AT9" s="32"/>
      <c r="AU9" s="25" t="s">
        <v>190</v>
      </c>
      <c r="AV9" s="1">
        <v>46373712</v>
      </c>
    </row>
    <row r="10" spans="1:48" ht="122.25" customHeight="1" x14ac:dyDescent="0.25">
      <c r="A10" s="8">
        <f t="shared" ref="A10:A11" si="20">(U10)</f>
        <v>0</v>
      </c>
      <c r="B10" s="66" t="s">
        <v>73</v>
      </c>
      <c r="C10" s="74"/>
      <c r="D10" s="93">
        <v>45</v>
      </c>
      <c r="E10" s="15">
        <v>42569</v>
      </c>
      <c r="F10" s="98" t="s">
        <v>113</v>
      </c>
      <c r="G10" s="98" t="s">
        <v>113</v>
      </c>
      <c r="H10" s="2" t="s">
        <v>115</v>
      </c>
      <c r="I10" s="25" t="s">
        <v>196</v>
      </c>
      <c r="J10" s="8">
        <v>184</v>
      </c>
      <c r="K10" s="26">
        <v>781815</v>
      </c>
      <c r="L10" s="25" t="s">
        <v>197</v>
      </c>
      <c r="M10" s="61">
        <v>5750000</v>
      </c>
      <c r="N10" s="4" t="s">
        <v>180</v>
      </c>
      <c r="O10" s="52" t="s">
        <v>122</v>
      </c>
      <c r="P10" s="54" t="s">
        <v>99</v>
      </c>
      <c r="Q10" s="54" t="s">
        <v>99</v>
      </c>
      <c r="R10" s="27"/>
      <c r="S10" s="28"/>
      <c r="T10" s="27"/>
      <c r="U10" s="68"/>
      <c r="V10" s="15"/>
      <c r="W10" s="15"/>
      <c r="X10" s="29">
        <v>0</v>
      </c>
      <c r="Y10" s="25" t="s">
        <v>83</v>
      </c>
      <c r="Z10" s="25" t="s">
        <v>182</v>
      </c>
      <c r="AA10" s="25" t="s">
        <v>54</v>
      </c>
      <c r="AB10" s="25" t="s">
        <v>76</v>
      </c>
      <c r="AC10" s="25"/>
      <c r="AD10" s="10"/>
      <c r="AE10" s="30"/>
      <c r="AF10" s="31"/>
      <c r="AG10" s="15"/>
      <c r="AH10" s="29"/>
      <c r="AI10" s="61"/>
      <c r="AJ10" s="29"/>
      <c r="AK10" s="29">
        <f t="shared" si="18"/>
        <v>0</v>
      </c>
      <c r="AL10" s="63" t="s">
        <v>14</v>
      </c>
      <c r="AM10" s="60" t="s">
        <v>23</v>
      </c>
      <c r="AN10" s="60" t="s">
        <v>23</v>
      </c>
      <c r="AO10" s="60" t="s">
        <v>23</v>
      </c>
      <c r="AP10" s="15"/>
      <c r="AQ10" s="15"/>
      <c r="AR10" s="39">
        <v>42735</v>
      </c>
      <c r="AS10" s="5" t="s">
        <v>183</v>
      </c>
      <c r="AT10" s="5"/>
      <c r="AU10" s="25" t="s">
        <v>191</v>
      </c>
      <c r="AV10" s="1">
        <v>79448817</v>
      </c>
    </row>
    <row r="11" spans="1:48" ht="63.75" customHeight="1" x14ac:dyDescent="0.25">
      <c r="A11" s="8">
        <f t="shared" si="20"/>
        <v>0</v>
      </c>
      <c r="B11" s="66" t="s">
        <v>72</v>
      </c>
      <c r="C11" s="74" t="s">
        <v>201</v>
      </c>
      <c r="D11" s="55">
        <v>105</v>
      </c>
      <c r="E11" s="15">
        <v>42573</v>
      </c>
      <c r="F11" s="2" t="s">
        <v>57</v>
      </c>
      <c r="G11" s="2" t="s">
        <v>63</v>
      </c>
      <c r="H11" s="2" t="s">
        <v>115</v>
      </c>
      <c r="I11" s="25" t="s">
        <v>200</v>
      </c>
      <c r="J11" s="31">
        <v>55</v>
      </c>
      <c r="K11" s="26">
        <v>801315</v>
      </c>
      <c r="L11" s="3" t="s">
        <v>65</v>
      </c>
      <c r="M11" s="71">
        <v>6912000</v>
      </c>
      <c r="N11" s="36" t="s">
        <v>202</v>
      </c>
      <c r="O11" s="52" t="s">
        <v>66</v>
      </c>
      <c r="P11" s="54" t="s">
        <v>184</v>
      </c>
      <c r="Q11" s="52" t="s">
        <v>204</v>
      </c>
      <c r="R11" s="32"/>
      <c r="S11" s="36"/>
      <c r="T11" s="32"/>
      <c r="U11" s="69"/>
      <c r="V11" s="15"/>
      <c r="W11" s="32"/>
      <c r="X11" s="29">
        <f t="shared" ref="X11" si="21">V11-W11</f>
        <v>0</v>
      </c>
      <c r="Y11" s="25" t="s">
        <v>63</v>
      </c>
      <c r="Z11" s="25" t="s">
        <v>81</v>
      </c>
      <c r="AA11" s="25" t="s">
        <v>54</v>
      </c>
      <c r="AB11" s="25" t="s">
        <v>54</v>
      </c>
      <c r="AC11" s="25" t="s">
        <v>203</v>
      </c>
      <c r="AD11" s="10"/>
      <c r="AE11" s="30"/>
      <c r="AF11" s="8"/>
      <c r="AG11" s="39"/>
      <c r="AH11" s="29">
        <v>11600000</v>
      </c>
      <c r="AI11" s="71">
        <v>23200000</v>
      </c>
      <c r="AJ11" s="29"/>
      <c r="AK11" s="29">
        <f t="shared" ref="AK11" si="22">AI11+AJ11</f>
        <v>23200000</v>
      </c>
      <c r="AL11" s="63" t="s">
        <v>14</v>
      </c>
      <c r="AM11" s="60" t="s">
        <v>23</v>
      </c>
      <c r="AN11" s="60" t="s">
        <v>23</v>
      </c>
      <c r="AO11" s="60" t="s">
        <v>23</v>
      </c>
      <c r="AP11" s="15" t="s">
        <v>23</v>
      </c>
      <c r="AQ11" s="39"/>
      <c r="AR11" s="39">
        <v>42734</v>
      </c>
      <c r="AS11" s="5" t="s">
        <v>186</v>
      </c>
      <c r="AT11" s="32"/>
      <c r="AU11" s="25" t="s">
        <v>16</v>
      </c>
      <c r="AV11" s="1">
        <v>5825755</v>
      </c>
    </row>
    <row r="12" spans="1:48" ht="63.75" customHeight="1" x14ac:dyDescent="0.25">
      <c r="A12" s="8">
        <f t="shared" ref="A12" si="23">(U12)</f>
        <v>117</v>
      </c>
      <c r="B12" s="66" t="s">
        <v>56</v>
      </c>
      <c r="C12" s="74" t="s">
        <v>205</v>
      </c>
      <c r="D12" s="55">
        <v>106</v>
      </c>
      <c r="E12" s="15">
        <v>42576</v>
      </c>
      <c r="F12" s="2" t="s">
        <v>57</v>
      </c>
      <c r="G12" s="2" t="s">
        <v>59</v>
      </c>
      <c r="H12" s="2" t="s">
        <v>78</v>
      </c>
      <c r="I12" s="25" t="s">
        <v>211</v>
      </c>
      <c r="J12" s="31">
        <v>264</v>
      </c>
      <c r="K12" s="26">
        <v>861017</v>
      </c>
      <c r="L12" s="3" t="s">
        <v>97</v>
      </c>
      <c r="M12" s="71">
        <v>22000000</v>
      </c>
      <c r="N12" s="36" t="s">
        <v>206</v>
      </c>
      <c r="O12" s="52" t="s">
        <v>100</v>
      </c>
      <c r="P12" s="54" t="s">
        <v>49</v>
      </c>
      <c r="Q12" s="52" t="s">
        <v>50</v>
      </c>
      <c r="R12" s="32"/>
      <c r="S12" s="36"/>
      <c r="T12" s="32"/>
      <c r="U12" s="69">
        <v>117</v>
      </c>
      <c r="V12" s="15">
        <v>42587</v>
      </c>
      <c r="W12" s="32">
        <v>42587</v>
      </c>
      <c r="X12" s="29">
        <f t="shared" ref="X12" si="24">V12-W12</f>
        <v>0</v>
      </c>
      <c r="Y12" s="25" t="s">
        <v>52</v>
      </c>
      <c r="Z12" s="25" t="s">
        <v>207</v>
      </c>
      <c r="AA12" s="25" t="s">
        <v>208</v>
      </c>
      <c r="AB12" s="25" t="s">
        <v>208</v>
      </c>
      <c r="AC12" s="25" t="s">
        <v>209</v>
      </c>
      <c r="AD12" s="109">
        <v>830129831</v>
      </c>
      <c r="AE12" s="30" t="s">
        <v>68</v>
      </c>
      <c r="AF12" s="8">
        <v>148716</v>
      </c>
      <c r="AG12" s="39">
        <v>42587</v>
      </c>
      <c r="AH12" s="29"/>
      <c r="AI12" s="71">
        <v>22000000</v>
      </c>
      <c r="AJ12" s="29"/>
      <c r="AK12" s="29">
        <f t="shared" ref="AK12" si="25">AI12+AJ12</f>
        <v>22000000</v>
      </c>
      <c r="AL12" s="63" t="s">
        <v>14</v>
      </c>
      <c r="AM12" s="60" t="s">
        <v>23</v>
      </c>
      <c r="AN12" s="60" t="s">
        <v>23</v>
      </c>
      <c r="AO12" s="60" t="s">
        <v>23</v>
      </c>
      <c r="AP12" s="15" t="s">
        <v>23</v>
      </c>
      <c r="AQ12" s="39">
        <v>42590</v>
      </c>
      <c r="AR12" s="39">
        <v>42734</v>
      </c>
      <c r="AS12" s="5">
        <f t="shared" ref="AS12" si="26">AR12-AQ12</f>
        <v>144</v>
      </c>
      <c r="AT12" s="32"/>
      <c r="AU12" s="25" t="s">
        <v>31</v>
      </c>
      <c r="AV12" s="1">
        <v>52206863</v>
      </c>
    </row>
    <row r="13" spans="1:48" ht="63.75" customHeight="1" x14ac:dyDescent="0.25">
      <c r="A13" s="8">
        <f t="shared" ref="A13" si="27">(U13)</f>
        <v>0</v>
      </c>
      <c r="B13" s="66" t="s">
        <v>73</v>
      </c>
      <c r="C13" s="74" t="s">
        <v>210</v>
      </c>
      <c r="D13" s="55">
        <v>107</v>
      </c>
      <c r="E13" s="15">
        <v>42577</v>
      </c>
      <c r="F13" s="2" t="s">
        <v>57</v>
      </c>
      <c r="G13" s="2" t="s">
        <v>59</v>
      </c>
      <c r="H13" s="2" t="s">
        <v>78</v>
      </c>
      <c r="I13" s="25" t="s">
        <v>212</v>
      </c>
      <c r="J13" s="31">
        <v>251</v>
      </c>
      <c r="K13" s="26">
        <v>861615</v>
      </c>
      <c r="L13" s="3" t="s">
        <v>213</v>
      </c>
      <c r="M13" s="71">
        <v>50000000</v>
      </c>
      <c r="N13" s="36" t="s">
        <v>214</v>
      </c>
      <c r="O13" s="52" t="s">
        <v>100</v>
      </c>
      <c r="P13" s="54" t="s">
        <v>184</v>
      </c>
      <c r="Q13" s="52" t="s">
        <v>204</v>
      </c>
      <c r="R13" s="32"/>
      <c r="S13" s="36"/>
      <c r="T13" s="32"/>
      <c r="U13" s="69"/>
      <c r="V13" s="15"/>
      <c r="W13" s="32"/>
      <c r="X13" s="29">
        <f t="shared" ref="X13" si="28">V13-W13</f>
        <v>0</v>
      </c>
      <c r="Y13" s="25" t="s">
        <v>52</v>
      </c>
      <c r="Z13" s="25" t="s">
        <v>207</v>
      </c>
      <c r="AA13" s="25" t="s">
        <v>54</v>
      </c>
      <c r="AB13" s="25" t="s">
        <v>54</v>
      </c>
      <c r="AC13" s="25" t="s">
        <v>108</v>
      </c>
      <c r="AD13" s="53">
        <v>860351894</v>
      </c>
      <c r="AE13" s="30" t="s">
        <v>86</v>
      </c>
      <c r="AF13" s="8"/>
      <c r="AG13" s="39"/>
      <c r="AH13" s="29"/>
      <c r="AI13" s="71">
        <v>50000000</v>
      </c>
      <c r="AJ13" s="29"/>
      <c r="AK13" s="29">
        <f t="shared" ref="AK13" si="29">AI13+AJ13</f>
        <v>50000000</v>
      </c>
      <c r="AL13" s="63" t="s">
        <v>14</v>
      </c>
      <c r="AM13" s="60" t="s">
        <v>23</v>
      </c>
      <c r="AN13" s="60" t="s">
        <v>23</v>
      </c>
      <c r="AO13" s="60" t="s">
        <v>23</v>
      </c>
      <c r="AP13" s="15" t="s">
        <v>23</v>
      </c>
      <c r="AQ13" s="39"/>
      <c r="AR13" s="39">
        <v>42735</v>
      </c>
      <c r="AS13" s="5">
        <f t="shared" ref="AS13" si="30">AR13-AQ13</f>
        <v>42735</v>
      </c>
      <c r="AT13" s="32"/>
      <c r="AU13" s="25" t="s">
        <v>110</v>
      </c>
      <c r="AV13" s="1">
        <v>52439750</v>
      </c>
    </row>
    <row r="14" spans="1:48" ht="63.75" customHeight="1" x14ac:dyDescent="0.25">
      <c r="A14" s="8" t="str">
        <f t="shared" ref="A14:A15" si="31">(U14)</f>
        <v>16.OPAV.20372P</v>
      </c>
      <c r="B14" s="66" t="s">
        <v>109</v>
      </c>
      <c r="C14" s="74" t="s">
        <v>220</v>
      </c>
      <c r="D14" s="55">
        <v>108</v>
      </c>
      <c r="E14" s="15">
        <v>42579</v>
      </c>
      <c r="F14" s="2" t="s">
        <v>57</v>
      </c>
      <c r="G14" s="2" t="s">
        <v>59</v>
      </c>
      <c r="H14" s="2" t="s">
        <v>115</v>
      </c>
      <c r="I14" s="25" t="s">
        <v>216</v>
      </c>
      <c r="J14" s="31">
        <v>274</v>
      </c>
      <c r="K14" s="26">
        <v>721019</v>
      </c>
      <c r="L14" s="3" t="s">
        <v>217</v>
      </c>
      <c r="M14" s="71">
        <v>11523031</v>
      </c>
      <c r="N14" s="36" t="s">
        <v>218</v>
      </c>
      <c r="O14" s="52" t="s">
        <v>77</v>
      </c>
      <c r="P14" s="54" t="s">
        <v>49</v>
      </c>
      <c r="Q14" s="54" t="s">
        <v>49</v>
      </c>
      <c r="R14" s="32"/>
      <c r="S14" s="36"/>
      <c r="T14" s="32"/>
      <c r="U14" s="68" t="s">
        <v>215</v>
      </c>
      <c r="V14" s="15">
        <v>42583</v>
      </c>
      <c r="W14" s="15">
        <v>42583</v>
      </c>
      <c r="X14" s="29">
        <f t="shared" ref="X14" si="32">V14-W14</f>
        <v>0</v>
      </c>
      <c r="Y14" s="25" t="s">
        <v>52</v>
      </c>
      <c r="Z14" s="25" t="s">
        <v>219</v>
      </c>
      <c r="AA14" s="25" t="s">
        <v>67</v>
      </c>
      <c r="AB14" s="25" t="s">
        <v>64</v>
      </c>
      <c r="AC14" s="25" t="s">
        <v>221</v>
      </c>
      <c r="AD14" s="53">
        <v>900703674</v>
      </c>
      <c r="AE14" s="30" t="s">
        <v>94</v>
      </c>
      <c r="AF14" s="8">
        <v>146916</v>
      </c>
      <c r="AG14" s="39"/>
      <c r="AH14" s="29"/>
      <c r="AI14" s="71">
        <v>11523031</v>
      </c>
      <c r="AJ14" s="29"/>
      <c r="AK14" s="29">
        <f t="shared" ref="AK14" si="33">AI14+AJ14</f>
        <v>11523031</v>
      </c>
      <c r="AL14" s="63" t="s">
        <v>14</v>
      </c>
      <c r="AM14" s="60" t="s">
        <v>23</v>
      </c>
      <c r="AN14" s="60" t="s">
        <v>23</v>
      </c>
      <c r="AO14" s="60" t="s">
        <v>23</v>
      </c>
      <c r="AP14" s="15" t="s">
        <v>23</v>
      </c>
      <c r="AQ14" s="39">
        <v>42583</v>
      </c>
      <c r="AR14" s="39">
        <v>42613</v>
      </c>
      <c r="AS14" s="5">
        <f t="shared" ref="AS14:AS15" si="34">AR14-AQ14</f>
        <v>30</v>
      </c>
      <c r="AT14" s="32"/>
      <c r="AU14" s="25" t="s">
        <v>25</v>
      </c>
      <c r="AV14" s="1">
        <v>7314404</v>
      </c>
    </row>
    <row r="15" spans="1:48" ht="83.25" customHeight="1" x14ac:dyDescent="0.25">
      <c r="A15" s="8">
        <f t="shared" si="31"/>
        <v>0</v>
      </c>
      <c r="B15" s="66" t="s">
        <v>131</v>
      </c>
      <c r="C15" s="74" t="s">
        <v>231</v>
      </c>
      <c r="D15" s="93">
        <v>46</v>
      </c>
      <c r="E15" s="15">
        <v>42570</v>
      </c>
      <c r="F15" s="98" t="s">
        <v>113</v>
      </c>
      <c r="G15" s="98" t="s">
        <v>113</v>
      </c>
      <c r="H15" s="2" t="s">
        <v>115</v>
      </c>
      <c r="I15" s="25" t="s">
        <v>136</v>
      </c>
      <c r="J15" s="8">
        <v>86</v>
      </c>
      <c r="K15" s="26" t="s">
        <v>87</v>
      </c>
      <c r="L15" s="25" t="s">
        <v>88</v>
      </c>
      <c r="M15" s="61">
        <v>2730000</v>
      </c>
      <c r="N15" s="4" t="s">
        <v>137</v>
      </c>
      <c r="O15" s="52" t="s">
        <v>80</v>
      </c>
      <c r="P15" s="54" t="s">
        <v>222</v>
      </c>
      <c r="Q15" s="54" t="s">
        <v>222</v>
      </c>
      <c r="R15" s="27"/>
      <c r="S15" s="28"/>
      <c r="T15" s="27"/>
      <c r="U15" s="68"/>
      <c r="V15" s="15"/>
      <c r="W15" s="15"/>
      <c r="X15" s="29">
        <v>0</v>
      </c>
      <c r="Y15" s="25" t="s">
        <v>89</v>
      </c>
      <c r="Z15" s="25" t="s">
        <v>90</v>
      </c>
      <c r="AA15" s="25" t="s">
        <v>84</v>
      </c>
      <c r="AB15" s="25" t="s">
        <v>84</v>
      </c>
      <c r="AC15" s="25"/>
      <c r="AD15" s="10"/>
      <c r="AE15" s="30"/>
      <c r="AF15" s="31"/>
      <c r="AG15" s="15"/>
      <c r="AH15" s="29"/>
      <c r="AI15" s="61"/>
      <c r="AJ15" s="29"/>
      <c r="AK15" s="29">
        <f t="shared" ref="AK15" si="35">+AI15+AJ15</f>
        <v>0</v>
      </c>
      <c r="AL15" s="63" t="s">
        <v>14</v>
      </c>
      <c r="AM15" s="60" t="s">
        <v>23</v>
      </c>
      <c r="AN15" s="60" t="s">
        <v>23</v>
      </c>
      <c r="AO15" s="60" t="s">
        <v>23</v>
      </c>
      <c r="AP15" s="15" t="s">
        <v>23</v>
      </c>
      <c r="AQ15" s="15"/>
      <c r="AR15" s="39"/>
      <c r="AS15" s="5">
        <f t="shared" si="34"/>
        <v>0</v>
      </c>
      <c r="AT15" s="5"/>
      <c r="AU15" s="25" t="s">
        <v>18</v>
      </c>
      <c r="AV15" s="1">
        <v>40988421</v>
      </c>
    </row>
    <row r="16" spans="1:48" ht="51" x14ac:dyDescent="0.25">
      <c r="A16" s="8">
        <f t="shared" ref="A16" si="36">(U16)</f>
        <v>0</v>
      </c>
      <c r="B16" s="66" t="s">
        <v>107</v>
      </c>
      <c r="C16" s="74"/>
      <c r="D16" s="93">
        <v>47</v>
      </c>
      <c r="E16" s="15">
        <v>42570</v>
      </c>
      <c r="F16" s="98" t="s">
        <v>113</v>
      </c>
      <c r="G16" s="98" t="s">
        <v>113</v>
      </c>
      <c r="H16" s="2" t="s">
        <v>115</v>
      </c>
      <c r="I16" s="25" t="s">
        <v>133</v>
      </c>
      <c r="J16" s="8">
        <v>83</v>
      </c>
      <c r="K16" s="26" t="s">
        <v>87</v>
      </c>
      <c r="L16" s="25" t="s">
        <v>88</v>
      </c>
      <c r="M16" s="61">
        <v>1179150</v>
      </c>
      <c r="N16" s="4" t="s">
        <v>135</v>
      </c>
      <c r="O16" s="52" t="s">
        <v>80</v>
      </c>
      <c r="P16" s="54" t="s">
        <v>223</v>
      </c>
      <c r="Q16" s="54" t="s">
        <v>223</v>
      </c>
      <c r="R16" s="27"/>
      <c r="S16" s="28"/>
      <c r="T16" s="27"/>
      <c r="U16" s="92"/>
      <c r="V16" s="95"/>
      <c r="W16" s="15"/>
      <c r="X16" s="29">
        <v>0</v>
      </c>
      <c r="Y16" s="25" t="s">
        <v>89</v>
      </c>
      <c r="Z16" s="25" t="s">
        <v>90</v>
      </c>
      <c r="AA16" s="25" t="s">
        <v>75</v>
      </c>
      <c r="AB16" s="25" t="s">
        <v>134</v>
      </c>
      <c r="AC16" s="25"/>
      <c r="AD16" s="10"/>
      <c r="AE16" s="30"/>
      <c r="AF16" s="31"/>
      <c r="AG16" s="15"/>
      <c r="AH16" s="29"/>
      <c r="AI16" s="61"/>
      <c r="AJ16" s="29"/>
      <c r="AK16" s="29">
        <f t="shared" ref="AK16" si="37">+AI16+AJ16</f>
        <v>0</v>
      </c>
      <c r="AL16" s="63" t="s">
        <v>14</v>
      </c>
      <c r="AM16" s="60" t="s">
        <v>23</v>
      </c>
      <c r="AN16" s="60" t="s">
        <v>23</v>
      </c>
      <c r="AO16" s="60" t="s">
        <v>23</v>
      </c>
      <c r="AP16" s="15" t="s">
        <v>23</v>
      </c>
      <c r="AQ16" s="15"/>
      <c r="AR16" s="39"/>
      <c r="AS16" s="5">
        <f t="shared" ref="AS16" si="38">AR16-AQ16</f>
        <v>0</v>
      </c>
      <c r="AT16" s="5"/>
      <c r="AU16" s="25"/>
      <c r="AV16" s="1"/>
    </row>
    <row r="17" spans="1:48" ht="140.25" x14ac:dyDescent="0.25">
      <c r="A17" s="8">
        <f t="shared" ref="A17" si="39">(U17)</f>
        <v>37</v>
      </c>
      <c r="B17" s="66" t="s">
        <v>56</v>
      </c>
      <c r="C17" s="74" t="s">
        <v>230</v>
      </c>
      <c r="D17" s="93">
        <v>48</v>
      </c>
      <c r="E17" s="15">
        <v>42573</v>
      </c>
      <c r="F17" s="98" t="s">
        <v>113</v>
      </c>
      <c r="G17" s="98" t="s">
        <v>224</v>
      </c>
      <c r="H17" s="2" t="s">
        <v>115</v>
      </c>
      <c r="I17" s="25" t="s">
        <v>225</v>
      </c>
      <c r="J17" s="8">
        <v>90</v>
      </c>
      <c r="K17" s="26" t="s">
        <v>87</v>
      </c>
      <c r="L17" s="25" t="s">
        <v>88</v>
      </c>
      <c r="M17" s="61">
        <v>31000000</v>
      </c>
      <c r="N17" s="4" t="s">
        <v>226</v>
      </c>
      <c r="O17" s="52" t="s">
        <v>80</v>
      </c>
      <c r="P17" s="54" t="s">
        <v>49</v>
      </c>
      <c r="Q17" s="54" t="s">
        <v>49</v>
      </c>
      <c r="R17" s="27"/>
      <c r="S17" s="28"/>
      <c r="T17" s="107"/>
      <c r="U17" s="68">
        <v>37</v>
      </c>
      <c r="V17" s="15">
        <v>42580</v>
      </c>
      <c r="W17" s="101">
        <v>42580</v>
      </c>
      <c r="X17" s="29">
        <v>0</v>
      </c>
      <c r="Y17" s="25" t="s">
        <v>89</v>
      </c>
      <c r="Z17" s="25" t="s">
        <v>90</v>
      </c>
      <c r="AA17" s="25" t="s">
        <v>227</v>
      </c>
      <c r="AB17" s="25" t="s">
        <v>228</v>
      </c>
      <c r="AC17" s="25" t="s">
        <v>229</v>
      </c>
      <c r="AD17" s="10">
        <v>830095213</v>
      </c>
      <c r="AE17" s="30" t="s">
        <v>68</v>
      </c>
      <c r="AF17" s="31">
        <v>146716</v>
      </c>
      <c r="AG17" s="15">
        <v>42580</v>
      </c>
      <c r="AH17" s="29"/>
      <c r="AI17" s="61">
        <v>31000000</v>
      </c>
      <c r="AJ17" s="29"/>
      <c r="AK17" s="29">
        <f t="shared" ref="AK17" si="40">+AI17+AJ17</f>
        <v>31000000</v>
      </c>
      <c r="AL17" s="63" t="s">
        <v>14</v>
      </c>
      <c r="AM17" s="60" t="s">
        <v>23</v>
      </c>
      <c r="AN17" s="60" t="s">
        <v>23</v>
      </c>
      <c r="AO17" s="60" t="s">
        <v>23</v>
      </c>
      <c r="AP17" s="15" t="s">
        <v>23</v>
      </c>
      <c r="AQ17" s="15">
        <v>42580</v>
      </c>
      <c r="AR17" s="39">
        <v>42735</v>
      </c>
      <c r="AS17" s="5">
        <f t="shared" ref="AS17" si="41">AR17-AQ17</f>
        <v>155</v>
      </c>
      <c r="AT17" s="5"/>
      <c r="AU17" s="25" t="s">
        <v>152</v>
      </c>
      <c r="AV17" s="57">
        <v>46680592</v>
      </c>
    </row>
    <row r="18" spans="1:48" ht="38.25" x14ac:dyDescent="0.25">
      <c r="A18" s="8">
        <f t="shared" ref="A18" si="42">(U18)</f>
        <v>0</v>
      </c>
      <c r="B18" s="66" t="s">
        <v>109</v>
      </c>
      <c r="C18" s="74" t="s">
        <v>237</v>
      </c>
      <c r="D18" s="93">
        <v>49</v>
      </c>
      <c r="E18" s="15">
        <v>42573</v>
      </c>
      <c r="F18" s="98" t="s">
        <v>113</v>
      </c>
      <c r="G18" s="98" t="s">
        <v>113</v>
      </c>
      <c r="H18" s="2" t="s">
        <v>115</v>
      </c>
      <c r="I18" s="25" t="s">
        <v>232</v>
      </c>
      <c r="J18" s="8">
        <v>204</v>
      </c>
      <c r="K18" s="26">
        <v>441031</v>
      </c>
      <c r="L18" s="25" t="s">
        <v>233</v>
      </c>
      <c r="M18" s="61">
        <v>31000000</v>
      </c>
      <c r="N18" s="4" t="s">
        <v>234</v>
      </c>
      <c r="O18" s="52" t="s">
        <v>179</v>
      </c>
      <c r="P18" s="54" t="s">
        <v>62</v>
      </c>
      <c r="Q18" s="54" t="s">
        <v>62</v>
      </c>
      <c r="R18" s="27"/>
      <c r="S18" s="28"/>
      <c r="T18" s="27"/>
      <c r="U18" s="102"/>
      <c r="V18" s="96"/>
      <c r="W18" s="15"/>
      <c r="X18" s="29">
        <v>0</v>
      </c>
      <c r="Y18" s="25" t="s">
        <v>89</v>
      </c>
      <c r="Z18" s="25" t="s">
        <v>235</v>
      </c>
      <c r="AA18" s="25" t="s">
        <v>236</v>
      </c>
      <c r="AB18" s="25" t="s">
        <v>236</v>
      </c>
      <c r="AC18" s="25"/>
      <c r="AD18" s="10"/>
      <c r="AE18" s="30"/>
      <c r="AF18" s="31"/>
      <c r="AG18" s="15"/>
      <c r="AH18" s="29"/>
      <c r="AI18" s="61">
        <v>31000000</v>
      </c>
      <c r="AJ18" s="29"/>
      <c r="AK18" s="29">
        <f t="shared" ref="AK18" si="43">+AI18+AJ18</f>
        <v>31000000</v>
      </c>
      <c r="AL18" s="63" t="s">
        <v>14</v>
      </c>
      <c r="AM18" s="60" t="s">
        <v>23</v>
      </c>
      <c r="AN18" s="60" t="s">
        <v>23</v>
      </c>
      <c r="AO18" s="60" t="s">
        <v>23</v>
      </c>
      <c r="AP18" s="15" t="s">
        <v>23</v>
      </c>
      <c r="AQ18" s="15"/>
      <c r="AR18" s="39"/>
      <c r="AS18" s="5">
        <f t="shared" ref="AS18" si="44">AR18-AQ18</f>
        <v>0</v>
      </c>
      <c r="AT18" s="5"/>
      <c r="AU18" s="25" t="s">
        <v>152</v>
      </c>
      <c r="AV18" s="57">
        <v>46680592</v>
      </c>
    </row>
    <row r="19" spans="1:48" ht="38.25" x14ac:dyDescent="0.25">
      <c r="A19" s="8">
        <f t="shared" ref="A19" si="45">(U19)</f>
        <v>0</v>
      </c>
      <c r="B19" s="66" t="s">
        <v>73</v>
      </c>
      <c r="C19" s="74" t="s">
        <v>238</v>
      </c>
      <c r="D19" s="93">
        <v>49</v>
      </c>
      <c r="E19" s="15">
        <v>42578</v>
      </c>
      <c r="F19" s="98" t="s">
        <v>113</v>
      </c>
      <c r="G19" s="98" t="s">
        <v>113</v>
      </c>
      <c r="H19" s="2" t="s">
        <v>115</v>
      </c>
      <c r="I19" s="25" t="s">
        <v>239</v>
      </c>
      <c r="J19" s="8">
        <v>204</v>
      </c>
      <c r="K19" s="26">
        <v>44101603</v>
      </c>
      <c r="L19" s="25" t="s">
        <v>181</v>
      </c>
      <c r="M19" s="61">
        <v>5750000</v>
      </c>
      <c r="N19" s="4" t="s">
        <v>180</v>
      </c>
      <c r="O19" s="52" t="s">
        <v>80</v>
      </c>
      <c r="P19" s="54" t="s">
        <v>62</v>
      </c>
      <c r="Q19" s="54" t="s">
        <v>62</v>
      </c>
      <c r="R19" s="27"/>
      <c r="S19" s="28"/>
      <c r="T19" s="27"/>
      <c r="U19" s="68"/>
      <c r="V19" s="15"/>
      <c r="W19" s="15"/>
      <c r="X19" s="29">
        <v>0</v>
      </c>
      <c r="Y19" s="25" t="s">
        <v>83</v>
      </c>
      <c r="Z19" s="25" t="s">
        <v>182</v>
      </c>
      <c r="AA19" s="25" t="s">
        <v>54</v>
      </c>
      <c r="AB19" s="25" t="s">
        <v>54</v>
      </c>
      <c r="AC19" s="25"/>
      <c r="AD19" s="10"/>
      <c r="AE19" s="30"/>
      <c r="AF19" s="31"/>
      <c r="AG19" s="15"/>
      <c r="AH19" s="29"/>
      <c r="AI19" s="61">
        <v>5750000</v>
      </c>
      <c r="AJ19" s="29"/>
      <c r="AK19" s="29">
        <f t="shared" ref="AK19" si="46">+AI19+AJ19</f>
        <v>5750000</v>
      </c>
      <c r="AL19" s="63" t="s">
        <v>14</v>
      </c>
      <c r="AM19" s="60" t="s">
        <v>23</v>
      </c>
      <c r="AN19" s="60" t="s">
        <v>23</v>
      </c>
      <c r="AO19" s="60" t="s">
        <v>23</v>
      </c>
      <c r="AP19" s="15" t="s">
        <v>23</v>
      </c>
      <c r="AQ19" s="15"/>
      <c r="AR19" s="39"/>
      <c r="AS19" s="5">
        <f t="shared" ref="AS19" si="47">AR19-AQ19</f>
        <v>0</v>
      </c>
      <c r="AT19" s="5"/>
      <c r="AU19" s="25" t="s">
        <v>19</v>
      </c>
      <c r="AV19" s="57">
        <v>79448817</v>
      </c>
    </row>
    <row r="20" spans="1:48" ht="38.25" x14ac:dyDescent="0.25">
      <c r="A20" s="8">
        <f t="shared" ref="A20" si="48">(U20)</f>
        <v>0</v>
      </c>
      <c r="B20" s="66" t="s">
        <v>131</v>
      </c>
      <c r="C20" s="74" t="s">
        <v>240</v>
      </c>
      <c r="D20" s="93">
        <v>50</v>
      </c>
      <c r="E20" s="15">
        <v>42580</v>
      </c>
      <c r="F20" s="98" t="s">
        <v>113</v>
      </c>
      <c r="G20" s="98" t="s">
        <v>113</v>
      </c>
      <c r="H20" s="2" t="s">
        <v>115</v>
      </c>
      <c r="I20" s="25" t="s">
        <v>241</v>
      </c>
      <c r="J20" s="8">
        <v>275</v>
      </c>
      <c r="K20" s="26" t="s">
        <v>242</v>
      </c>
      <c r="L20" s="25" t="s">
        <v>243</v>
      </c>
      <c r="M20" s="61">
        <v>10000000</v>
      </c>
      <c r="N20" s="4" t="s">
        <v>244</v>
      </c>
      <c r="O20" s="52" t="s">
        <v>122</v>
      </c>
      <c r="P20" s="54" t="s">
        <v>62</v>
      </c>
      <c r="Q20" s="54" t="s">
        <v>62</v>
      </c>
      <c r="R20" s="27"/>
      <c r="S20" s="28"/>
      <c r="T20" s="27"/>
      <c r="U20" s="68"/>
      <c r="V20" s="15"/>
      <c r="W20" s="15"/>
      <c r="X20" s="29">
        <v>0</v>
      </c>
      <c r="Y20" s="25" t="s">
        <v>83</v>
      </c>
      <c r="Z20" s="25" t="s">
        <v>123</v>
      </c>
      <c r="AA20" s="25" t="s">
        <v>54</v>
      </c>
      <c r="AB20" s="25" t="s">
        <v>54</v>
      </c>
      <c r="AC20" s="25"/>
      <c r="AD20" s="10"/>
      <c r="AE20" s="30"/>
      <c r="AF20" s="31"/>
      <c r="AG20" s="15"/>
      <c r="AH20" s="29"/>
      <c r="AI20" s="61">
        <v>10000000</v>
      </c>
      <c r="AJ20" s="29"/>
      <c r="AK20" s="29">
        <f t="shared" ref="AK20" si="49">+AI20+AJ20</f>
        <v>10000000</v>
      </c>
      <c r="AL20" s="63" t="s">
        <v>14</v>
      </c>
      <c r="AM20" s="60" t="s">
        <v>23</v>
      </c>
      <c r="AN20" s="60" t="s">
        <v>23</v>
      </c>
      <c r="AO20" s="60" t="s">
        <v>23</v>
      </c>
      <c r="AP20" s="15" t="s">
        <v>23</v>
      </c>
      <c r="AQ20" s="15"/>
      <c r="AR20" s="39"/>
      <c r="AS20" s="5">
        <f t="shared" ref="AS20" si="50">AR20-AQ20</f>
        <v>0</v>
      </c>
      <c r="AT20" s="5"/>
      <c r="AU20" s="25" t="s">
        <v>16</v>
      </c>
      <c r="AV20" s="1">
        <v>5825755</v>
      </c>
    </row>
    <row r="21" spans="1:48" ht="102" x14ac:dyDescent="0.25">
      <c r="A21" s="8">
        <f t="shared" ref="A21:A31" si="51">(U21)</f>
        <v>0</v>
      </c>
      <c r="B21" s="66" t="s">
        <v>109</v>
      </c>
      <c r="C21" s="74" t="s">
        <v>245</v>
      </c>
      <c r="D21" s="93">
        <v>3</v>
      </c>
      <c r="E21" s="15">
        <v>42579</v>
      </c>
      <c r="F21" s="98" t="s">
        <v>70</v>
      </c>
      <c r="G21" s="98" t="s">
        <v>79</v>
      </c>
      <c r="H21" s="2" t="s">
        <v>115</v>
      </c>
      <c r="I21" s="25" t="s">
        <v>246</v>
      </c>
      <c r="J21" s="8">
        <v>133</v>
      </c>
      <c r="K21" s="26" t="s">
        <v>247</v>
      </c>
      <c r="L21" s="25" t="s">
        <v>248</v>
      </c>
      <c r="M21" s="61">
        <v>199914339</v>
      </c>
      <c r="N21" s="4" t="s">
        <v>249</v>
      </c>
      <c r="O21" s="52" t="s">
        <v>185</v>
      </c>
      <c r="P21" s="54" t="s">
        <v>62</v>
      </c>
      <c r="Q21" s="54" t="s">
        <v>62</v>
      </c>
      <c r="R21" s="27"/>
      <c r="S21" s="28"/>
      <c r="T21" s="27"/>
      <c r="U21" s="68"/>
      <c r="V21" s="15"/>
      <c r="W21" s="15"/>
      <c r="X21" s="29">
        <v>0</v>
      </c>
      <c r="Y21" s="25" t="s">
        <v>125</v>
      </c>
      <c r="Z21" s="25" t="s">
        <v>250</v>
      </c>
      <c r="AA21" s="25" t="s">
        <v>84</v>
      </c>
      <c r="AB21" s="25" t="s">
        <v>84</v>
      </c>
      <c r="AC21" s="25"/>
      <c r="AD21" s="10"/>
      <c r="AE21" s="30"/>
      <c r="AF21" s="31"/>
      <c r="AG21" s="15"/>
      <c r="AH21" s="29"/>
      <c r="AI21" s="61"/>
      <c r="AJ21" s="29"/>
      <c r="AK21" s="29">
        <f t="shared" ref="AK21:AK27" si="52">+AI21+AJ21</f>
        <v>0</v>
      </c>
      <c r="AL21" s="63" t="s">
        <v>14</v>
      </c>
      <c r="AM21" s="60" t="s">
        <v>23</v>
      </c>
      <c r="AN21" s="60" t="s">
        <v>23</v>
      </c>
      <c r="AO21" s="60" t="s">
        <v>23</v>
      </c>
      <c r="AP21" s="15" t="s">
        <v>23</v>
      </c>
      <c r="AQ21" s="15"/>
      <c r="AR21" s="39"/>
      <c r="AS21" s="5">
        <f t="shared" ref="AS21" si="53">AR21-AQ21</f>
        <v>0</v>
      </c>
      <c r="AT21" s="5"/>
      <c r="AU21" s="25" t="s">
        <v>16</v>
      </c>
      <c r="AV21" s="1">
        <v>5825755</v>
      </c>
    </row>
    <row r="22" spans="1:48" ht="97.5" customHeight="1" x14ac:dyDescent="0.25">
      <c r="A22" s="8">
        <f t="shared" si="51"/>
        <v>0</v>
      </c>
      <c r="B22" s="24" t="s">
        <v>56</v>
      </c>
      <c r="C22" s="74" t="s">
        <v>251</v>
      </c>
      <c r="D22" s="93">
        <v>18</v>
      </c>
      <c r="E22" s="15">
        <v>42578</v>
      </c>
      <c r="F22" s="98" t="s">
        <v>70</v>
      </c>
      <c r="G22" s="98" t="s">
        <v>71</v>
      </c>
      <c r="H22" s="38" t="s">
        <v>114</v>
      </c>
      <c r="I22" s="25" t="s">
        <v>252</v>
      </c>
      <c r="J22" s="31">
        <v>35</v>
      </c>
      <c r="K22" s="26" t="s">
        <v>253</v>
      </c>
      <c r="L22" s="3" t="s">
        <v>254</v>
      </c>
      <c r="M22" s="61">
        <v>289978812</v>
      </c>
      <c r="N22" s="4" t="s">
        <v>255</v>
      </c>
      <c r="O22" s="110" t="s">
        <v>61</v>
      </c>
      <c r="P22" s="54" t="s">
        <v>62</v>
      </c>
      <c r="Q22" s="52" t="s">
        <v>261</v>
      </c>
      <c r="R22" s="27"/>
      <c r="S22" s="28"/>
      <c r="T22" s="27"/>
      <c r="U22" s="92"/>
      <c r="V22" s="95"/>
      <c r="W22" s="15"/>
      <c r="X22" s="29">
        <v>0</v>
      </c>
      <c r="Y22" s="25" t="s">
        <v>83</v>
      </c>
      <c r="Z22" s="25" t="s">
        <v>256</v>
      </c>
      <c r="AA22" s="25" t="s">
        <v>54</v>
      </c>
      <c r="AB22" s="25" t="s">
        <v>54</v>
      </c>
      <c r="AC22" s="25"/>
      <c r="AD22" s="33"/>
      <c r="AE22" s="30"/>
      <c r="AF22" s="31"/>
      <c r="AG22" s="15"/>
      <c r="AH22" s="29">
        <v>0</v>
      </c>
      <c r="AI22" s="51"/>
      <c r="AJ22" s="29"/>
      <c r="AK22" s="29">
        <f t="shared" si="52"/>
        <v>0</v>
      </c>
      <c r="AL22" s="63" t="s">
        <v>148</v>
      </c>
      <c r="AM22" s="37" t="s">
        <v>149</v>
      </c>
      <c r="AN22" s="15"/>
      <c r="AO22" s="15"/>
      <c r="AP22" s="15"/>
      <c r="AQ22" s="15"/>
      <c r="AR22" s="15"/>
      <c r="AS22" s="5" t="s">
        <v>150</v>
      </c>
      <c r="AT22" s="5"/>
      <c r="AU22" s="25" t="s">
        <v>257</v>
      </c>
      <c r="AV22" s="34"/>
    </row>
    <row r="23" spans="1:48" ht="25.5" x14ac:dyDescent="0.25">
      <c r="A23" s="8">
        <f t="shared" si="51"/>
        <v>9382</v>
      </c>
      <c r="B23" s="66" t="s">
        <v>124</v>
      </c>
      <c r="C23" s="74"/>
      <c r="D23" s="55">
        <v>18309</v>
      </c>
      <c r="E23" s="39">
        <v>42552</v>
      </c>
      <c r="F23" s="2" t="s">
        <v>70</v>
      </c>
      <c r="G23" s="2" t="s">
        <v>92</v>
      </c>
      <c r="H23" s="38" t="s">
        <v>114</v>
      </c>
      <c r="I23" s="3" t="s">
        <v>262</v>
      </c>
      <c r="J23" s="31">
        <v>269</v>
      </c>
      <c r="K23" s="26">
        <v>81112300</v>
      </c>
      <c r="L23" s="3"/>
      <c r="M23" s="61">
        <v>27679484</v>
      </c>
      <c r="N23" s="36" t="s">
        <v>177</v>
      </c>
      <c r="O23" s="110" t="s">
        <v>61</v>
      </c>
      <c r="P23" s="66" t="s">
        <v>49</v>
      </c>
      <c r="Q23" s="66" t="s">
        <v>50</v>
      </c>
      <c r="R23" s="32"/>
      <c r="S23" s="36"/>
      <c r="T23" s="108"/>
      <c r="U23" s="69">
        <v>9382</v>
      </c>
      <c r="V23" s="15">
        <v>42557</v>
      </c>
      <c r="W23" s="101">
        <v>42557</v>
      </c>
      <c r="X23" s="29">
        <v>0</v>
      </c>
      <c r="Y23" s="25" t="s">
        <v>52</v>
      </c>
      <c r="Z23" s="25" t="s">
        <v>263</v>
      </c>
      <c r="AA23" s="25" t="s">
        <v>54</v>
      </c>
      <c r="AB23" s="25" t="s">
        <v>54</v>
      </c>
      <c r="AC23" s="25" t="s">
        <v>176</v>
      </c>
      <c r="AD23" s="10">
        <v>800103052</v>
      </c>
      <c r="AE23" s="30" t="s">
        <v>93</v>
      </c>
      <c r="AF23" s="8">
        <v>133716</v>
      </c>
      <c r="AG23" s="39">
        <v>42559</v>
      </c>
      <c r="AH23" s="29"/>
      <c r="AI23" s="71">
        <v>27679484</v>
      </c>
      <c r="AJ23" s="29"/>
      <c r="AK23" s="29">
        <f t="shared" si="52"/>
        <v>27679484</v>
      </c>
      <c r="AL23" s="63" t="s">
        <v>14</v>
      </c>
      <c r="AM23" s="60" t="s">
        <v>23</v>
      </c>
      <c r="AN23" s="60" t="s">
        <v>23</v>
      </c>
      <c r="AO23" s="60" t="s">
        <v>23</v>
      </c>
      <c r="AP23" s="15" t="s">
        <v>23</v>
      </c>
      <c r="AQ23" s="15">
        <v>42559</v>
      </c>
      <c r="AR23" s="39">
        <v>42916</v>
      </c>
      <c r="AS23" s="5">
        <f t="shared" ref="AS23" si="54">AR23-AQ23</f>
        <v>357</v>
      </c>
      <c r="AT23" s="5"/>
      <c r="AU23" s="25" t="s">
        <v>190</v>
      </c>
      <c r="AV23" s="1">
        <v>46373712</v>
      </c>
    </row>
    <row r="24" spans="1:48" ht="76.5" x14ac:dyDescent="0.25">
      <c r="A24" s="8">
        <f t="shared" si="51"/>
        <v>9445</v>
      </c>
      <c r="B24" s="66" t="s">
        <v>124</v>
      </c>
      <c r="C24" s="74" t="s">
        <v>264</v>
      </c>
      <c r="D24" s="55">
        <v>18499</v>
      </c>
      <c r="E24" s="39">
        <v>42563</v>
      </c>
      <c r="F24" s="2" t="s">
        <v>70</v>
      </c>
      <c r="G24" s="2" t="s">
        <v>92</v>
      </c>
      <c r="H24" s="2" t="s">
        <v>78</v>
      </c>
      <c r="I24" s="73" t="s">
        <v>269</v>
      </c>
      <c r="J24" s="31" t="s">
        <v>265</v>
      </c>
      <c r="K24" s="26">
        <v>911117</v>
      </c>
      <c r="L24" s="3" t="s">
        <v>266</v>
      </c>
      <c r="M24" s="71">
        <v>3993880</v>
      </c>
      <c r="N24" s="36" t="s">
        <v>267</v>
      </c>
      <c r="O24" s="110" t="s">
        <v>95</v>
      </c>
      <c r="P24" s="66" t="s">
        <v>49</v>
      </c>
      <c r="Q24" s="66" t="s">
        <v>50</v>
      </c>
      <c r="R24" s="32"/>
      <c r="S24" s="36"/>
      <c r="T24" s="108"/>
      <c r="U24" s="69">
        <v>9445</v>
      </c>
      <c r="V24" s="15">
        <v>42563</v>
      </c>
      <c r="W24" s="101">
        <v>42563</v>
      </c>
      <c r="X24" s="29">
        <v>0</v>
      </c>
      <c r="Y24" s="25" t="s">
        <v>83</v>
      </c>
      <c r="Z24" s="25" t="s">
        <v>175</v>
      </c>
      <c r="AA24" s="25" t="s">
        <v>91</v>
      </c>
      <c r="AB24" s="25" t="s">
        <v>91</v>
      </c>
      <c r="AC24" s="25" t="s">
        <v>268</v>
      </c>
      <c r="AD24" s="10">
        <v>900796515</v>
      </c>
      <c r="AE24" s="30"/>
      <c r="AF24" s="8">
        <v>138316</v>
      </c>
      <c r="AG24" s="39">
        <v>42564</v>
      </c>
      <c r="AH24" s="29"/>
      <c r="AI24" s="35">
        <v>3993880</v>
      </c>
      <c r="AJ24" s="29"/>
      <c r="AK24" s="29">
        <f t="shared" si="52"/>
        <v>3993880</v>
      </c>
      <c r="AL24" s="63" t="s">
        <v>14</v>
      </c>
      <c r="AM24" s="60" t="s">
        <v>23</v>
      </c>
      <c r="AN24" s="60" t="s">
        <v>23</v>
      </c>
      <c r="AO24" s="60" t="s">
        <v>23</v>
      </c>
      <c r="AP24" s="15" t="s">
        <v>23</v>
      </c>
      <c r="AQ24" s="15">
        <v>42564</v>
      </c>
      <c r="AR24" s="39">
        <v>42597</v>
      </c>
      <c r="AS24" s="5">
        <f t="shared" ref="AS24:AS26" si="55">AR24-AQ24</f>
        <v>33</v>
      </c>
      <c r="AT24" s="5"/>
      <c r="AU24" s="25" t="s">
        <v>188</v>
      </c>
      <c r="AV24" s="1">
        <v>79292555</v>
      </c>
    </row>
    <row r="25" spans="1:48" ht="76.5" x14ac:dyDescent="0.25">
      <c r="A25" s="8">
        <f t="shared" si="51"/>
        <v>9446</v>
      </c>
      <c r="B25" s="66" t="s">
        <v>124</v>
      </c>
      <c r="C25" s="74" t="s">
        <v>270</v>
      </c>
      <c r="D25" s="55">
        <v>18496</v>
      </c>
      <c r="E25" s="39">
        <v>42563</v>
      </c>
      <c r="F25" s="2" t="s">
        <v>70</v>
      </c>
      <c r="G25" s="2" t="s">
        <v>92</v>
      </c>
      <c r="H25" s="2" t="s">
        <v>78</v>
      </c>
      <c r="I25" s="73" t="s">
        <v>269</v>
      </c>
      <c r="J25" s="31" t="s">
        <v>265</v>
      </c>
      <c r="K25" s="26">
        <v>911117</v>
      </c>
      <c r="L25" s="3" t="s">
        <v>266</v>
      </c>
      <c r="M25" s="71">
        <v>1888684</v>
      </c>
      <c r="N25" s="36" t="s">
        <v>271</v>
      </c>
      <c r="O25" s="110" t="s">
        <v>95</v>
      </c>
      <c r="P25" s="66" t="s">
        <v>49</v>
      </c>
      <c r="Q25" s="66" t="s">
        <v>50</v>
      </c>
      <c r="R25" s="32"/>
      <c r="S25" s="36"/>
      <c r="T25" s="108"/>
      <c r="U25" s="69">
        <v>9446</v>
      </c>
      <c r="V25" s="15">
        <v>42563</v>
      </c>
      <c r="W25" s="101">
        <v>42563</v>
      </c>
      <c r="X25" s="29">
        <v>0</v>
      </c>
      <c r="Y25" s="25" t="s">
        <v>83</v>
      </c>
      <c r="Z25" s="25" t="s">
        <v>175</v>
      </c>
      <c r="AA25" s="25" t="s">
        <v>91</v>
      </c>
      <c r="AB25" s="25" t="s">
        <v>91</v>
      </c>
      <c r="AC25" s="25" t="s">
        <v>272</v>
      </c>
      <c r="AD25" s="10">
        <v>79113835</v>
      </c>
      <c r="AE25" s="30"/>
      <c r="AF25" s="8">
        <v>138216</v>
      </c>
      <c r="AG25" s="39">
        <v>42564</v>
      </c>
      <c r="AH25" s="29"/>
      <c r="AI25" s="35">
        <v>1888684</v>
      </c>
      <c r="AJ25" s="29"/>
      <c r="AK25" s="29">
        <f t="shared" si="52"/>
        <v>1888684</v>
      </c>
      <c r="AL25" s="63" t="s">
        <v>14</v>
      </c>
      <c r="AM25" s="60" t="s">
        <v>23</v>
      </c>
      <c r="AN25" s="60" t="s">
        <v>23</v>
      </c>
      <c r="AO25" s="60" t="s">
        <v>23</v>
      </c>
      <c r="AP25" s="15" t="s">
        <v>23</v>
      </c>
      <c r="AQ25" s="15">
        <v>42564</v>
      </c>
      <c r="AR25" s="39">
        <v>42597</v>
      </c>
      <c r="AS25" s="5">
        <f t="shared" si="55"/>
        <v>33</v>
      </c>
      <c r="AT25" s="5"/>
      <c r="AU25" s="25" t="s">
        <v>188</v>
      </c>
      <c r="AV25" s="1">
        <v>79292555</v>
      </c>
    </row>
    <row r="26" spans="1:48" ht="76.5" x14ac:dyDescent="0.25">
      <c r="A26" s="8">
        <f t="shared" si="51"/>
        <v>9447</v>
      </c>
      <c r="B26" s="66" t="s">
        <v>124</v>
      </c>
      <c r="C26" s="74" t="s">
        <v>273</v>
      </c>
      <c r="D26" s="55">
        <v>18494</v>
      </c>
      <c r="E26" s="39">
        <v>42563</v>
      </c>
      <c r="F26" s="2" t="s">
        <v>70</v>
      </c>
      <c r="G26" s="2" t="s">
        <v>92</v>
      </c>
      <c r="H26" s="2" t="s">
        <v>78</v>
      </c>
      <c r="I26" s="73" t="s">
        <v>269</v>
      </c>
      <c r="J26" s="31" t="s">
        <v>265</v>
      </c>
      <c r="K26" s="26">
        <v>911117</v>
      </c>
      <c r="L26" s="3" t="s">
        <v>266</v>
      </c>
      <c r="M26" s="71">
        <v>2595560</v>
      </c>
      <c r="N26" s="36" t="s">
        <v>274</v>
      </c>
      <c r="O26" s="110" t="s">
        <v>95</v>
      </c>
      <c r="P26" s="66" t="s">
        <v>49</v>
      </c>
      <c r="Q26" s="66" t="s">
        <v>50</v>
      </c>
      <c r="R26" s="32"/>
      <c r="S26" s="36"/>
      <c r="T26" s="108"/>
      <c r="U26" s="69">
        <v>9447</v>
      </c>
      <c r="V26" s="15">
        <v>42563</v>
      </c>
      <c r="W26" s="101">
        <v>42563</v>
      </c>
      <c r="X26" s="29">
        <v>0</v>
      </c>
      <c r="Y26" s="25" t="s">
        <v>83</v>
      </c>
      <c r="Z26" s="25" t="s">
        <v>175</v>
      </c>
      <c r="AA26" s="25" t="s">
        <v>91</v>
      </c>
      <c r="AB26" s="25" t="s">
        <v>91</v>
      </c>
      <c r="AC26" s="25" t="s">
        <v>187</v>
      </c>
      <c r="AD26" s="10">
        <v>817000830</v>
      </c>
      <c r="AE26" s="30" t="s">
        <v>68</v>
      </c>
      <c r="AF26" s="8">
        <v>138116</v>
      </c>
      <c r="AG26" s="39">
        <v>42564</v>
      </c>
      <c r="AH26" s="29"/>
      <c r="AI26" s="35">
        <v>2595560</v>
      </c>
      <c r="AJ26" s="29"/>
      <c r="AK26" s="29">
        <f t="shared" si="52"/>
        <v>2595560</v>
      </c>
      <c r="AL26" s="63" t="s">
        <v>14</v>
      </c>
      <c r="AM26" s="60" t="s">
        <v>23</v>
      </c>
      <c r="AN26" s="60" t="s">
        <v>23</v>
      </c>
      <c r="AO26" s="60" t="s">
        <v>23</v>
      </c>
      <c r="AP26" s="15" t="s">
        <v>23</v>
      </c>
      <c r="AQ26" s="15">
        <v>42564</v>
      </c>
      <c r="AR26" s="39">
        <v>42597</v>
      </c>
      <c r="AS26" s="5">
        <f t="shared" si="55"/>
        <v>33</v>
      </c>
      <c r="AT26" s="5"/>
      <c r="AU26" s="25" t="s">
        <v>188</v>
      </c>
      <c r="AV26" s="1">
        <v>79292555</v>
      </c>
    </row>
    <row r="27" spans="1:48" ht="76.5" x14ac:dyDescent="0.25">
      <c r="A27" s="8">
        <f t="shared" si="51"/>
        <v>9448</v>
      </c>
      <c r="B27" s="66" t="s">
        <v>124</v>
      </c>
      <c r="C27" s="74" t="s">
        <v>275</v>
      </c>
      <c r="D27" s="55">
        <v>18493</v>
      </c>
      <c r="E27" s="39">
        <v>42563</v>
      </c>
      <c r="F27" s="2" t="s">
        <v>70</v>
      </c>
      <c r="G27" s="2" t="s">
        <v>92</v>
      </c>
      <c r="H27" s="2" t="s">
        <v>78</v>
      </c>
      <c r="I27" s="73" t="s">
        <v>269</v>
      </c>
      <c r="J27" s="31" t="s">
        <v>265</v>
      </c>
      <c r="K27" s="26">
        <v>911117</v>
      </c>
      <c r="L27" s="3" t="s">
        <v>266</v>
      </c>
      <c r="M27" s="71">
        <v>4709600</v>
      </c>
      <c r="N27" s="36" t="s">
        <v>267</v>
      </c>
      <c r="O27" s="110" t="s">
        <v>95</v>
      </c>
      <c r="P27" s="66" t="s">
        <v>49</v>
      </c>
      <c r="Q27" s="66" t="s">
        <v>50</v>
      </c>
      <c r="R27" s="32"/>
      <c r="S27" s="36"/>
      <c r="T27" s="108"/>
      <c r="U27" s="69">
        <v>9448</v>
      </c>
      <c r="V27" s="15">
        <v>42563</v>
      </c>
      <c r="W27" s="101">
        <v>42563</v>
      </c>
      <c r="X27" s="29">
        <v>0</v>
      </c>
      <c r="Y27" s="25" t="s">
        <v>83</v>
      </c>
      <c r="Z27" s="25" t="s">
        <v>175</v>
      </c>
      <c r="AA27" s="25" t="s">
        <v>91</v>
      </c>
      <c r="AB27" s="25" t="s">
        <v>91</v>
      </c>
      <c r="AC27" s="25" t="s">
        <v>103</v>
      </c>
      <c r="AD27" s="33">
        <v>805022296</v>
      </c>
      <c r="AE27" s="30" t="s">
        <v>93</v>
      </c>
      <c r="AF27" s="8">
        <v>138016</v>
      </c>
      <c r="AG27" s="39">
        <v>42564</v>
      </c>
      <c r="AH27" s="29"/>
      <c r="AI27" s="35">
        <v>4709600</v>
      </c>
      <c r="AJ27" s="29"/>
      <c r="AK27" s="29">
        <f t="shared" si="52"/>
        <v>4709600</v>
      </c>
      <c r="AL27" s="63" t="s">
        <v>14</v>
      </c>
      <c r="AM27" s="60" t="s">
        <v>23</v>
      </c>
      <c r="AN27" s="60" t="s">
        <v>23</v>
      </c>
      <c r="AO27" s="60" t="s">
        <v>23</v>
      </c>
      <c r="AP27" s="15" t="s">
        <v>23</v>
      </c>
      <c r="AQ27" s="15">
        <v>42564</v>
      </c>
      <c r="AR27" s="39">
        <v>42597</v>
      </c>
      <c r="AS27" s="5">
        <f t="shared" ref="AS27" si="56">AR27-AQ27</f>
        <v>33</v>
      </c>
      <c r="AT27" s="5"/>
      <c r="AU27" s="25" t="s">
        <v>188</v>
      </c>
      <c r="AV27" s="1">
        <v>79292555</v>
      </c>
    </row>
    <row r="28" spans="1:48" ht="76.5" x14ac:dyDescent="0.25">
      <c r="A28" s="8">
        <f t="shared" si="51"/>
        <v>9449</v>
      </c>
      <c r="B28" s="66" t="s">
        <v>124</v>
      </c>
      <c r="C28" s="74" t="s">
        <v>276</v>
      </c>
      <c r="D28" s="55">
        <v>18492</v>
      </c>
      <c r="E28" s="39">
        <v>42563</v>
      </c>
      <c r="F28" s="2" t="s">
        <v>70</v>
      </c>
      <c r="G28" s="2" t="s">
        <v>92</v>
      </c>
      <c r="H28" s="2" t="s">
        <v>78</v>
      </c>
      <c r="I28" s="73" t="s">
        <v>269</v>
      </c>
      <c r="J28" s="31" t="s">
        <v>265</v>
      </c>
      <c r="K28" s="26">
        <v>911117</v>
      </c>
      <c r="L28" s="3" t="s">
        <v>266</v>
      </c>
      <c r="M28" s="71">
        <v>2598400</v>
      </c>
      <c r="N28" s="36" t="s">
        <v>271</v>
      </c>
      <c r="O28" s="110" t="s">
        <v>95</v>
      </c>
      <c r="P28" s="66" t="s">
        <v>49</v>
      </c>
      <c r="Q28" s="66" t="s">
        <v>50</v>
      </c>
      <c r="R28" s="32"/>
      <c r="S28" s="36"/>
      <c r="T28" s="108"/>
      <c r="U28" s="69">
        <v>9449</v>
      </c>
      <c r="V28" s="15">
        <v>42563</v>
      </c>
      <c r="W28" s="101">
        <v>42563</v>
      </c>
      <c r="X28" s="29">
        <v>0</v>
      </c>
      <c r="Y28" s="25" t="s">
        <v>83</v>
      </c>
      <c r="Z28" s="25" t="s">
        <v>175</v>
      </c>
      <c r="AA28" s="25" t="s">
        <v>91</v>
      </c>
      <c r="AB28" s="25" t="s">
        <v>91</v>
      </c>
      <c r="AC28" s="25" t="s">
        <v>103</v>
      </c>
      <c r="AD28" s="33">
        <v>805022296</v>
      </c>
      <c r="AE28" s="30" t="s">
        <v>93</v>
      </c>
      <c r="AF28" s="8">
        <v>137916</v>
      </c>
      <c r="AG28" s="39">
        <v>42564</v>
      </c>
      <c r="AH28" s="29"/>
      <c r="AI28" s="35">
        <v>2598400</v>
      </c>
      <c r="AJ28" s="29"/>
      <c r="AK28" s="29">
        <f t="shared" ref="AK28" si="57">+AI28+AJ28</f>
        <v>2598400</v>
      </c>
      <c r="AL28" s="63" t="s">
        <v>14</v>
      </c>
      <c r="AM28" s="60" t="s">
        <v>23</v>
      </c>
      <c r="AN28" s="60" t="s">
        <v>23</v>
      </c>
      <c r="AO28" s="60" t="s">
        <v>23</v>
      </c>
      <c r="AP28" s="15" t="s">
        <v>23</v>
      </c>
      <c r="AQ28" s="15">
        <v>42564</v>
      </c>
      <c r="AR28" s="39">
        <v>42597</v>
      </c>
      <c r="AS28" s="5">
        <f t="shared" ref="AS28" si="58">AR28-AQ28</f>
        <v>33</v>
      </c>
      <c r="AT28" s="5"/>
      <c r="AU28" s="25" t="s">
        <v>188</v>
      </c>
      <c r="AV28" s="1">
        <v>79292555</v>
      </c>
    </row>
    <row r="29" spans="1:48" ht="76.5" x14ac:dyDescent="0.25">
      <c r="A29" s="8">
        <f t="shared" si="51"/>
        <v>9450</v>
      </c>
      <c r="B29" s="66" t="s">
        <v>124</v>
      </c>
      <c r="C29" s="74" t="s">
        <v>277</v>
      </c>
      <c r="D29" s="55">
        <v>18489</v>
      </c>
      <c r="E29" s="39">
        <v>42563</v>
      </c>
      <c r="F29" s="2" t="s">
        <v>70</v>
      </c>
      <c r="G29" s="2" t="s">
        <v>92</v>
      </c>
      <c r="H29" s="2" t="s">
        <v>78</v>
      </c>
      <c r="I29" s="73" t="s">
        <v>269</v>
      </c>
      <c r="J29" s="31" t="s">
        <v>265</v>
      </c>
      <c r="K29" s="26">
        <v>911117</v>
      </c>
      <c r="L29" s="3" t="s">
        <v>266</v>
      </c>
      <c r="M29" s="71">
        <v>881600</v>
      </c>
      <c r="N29" s="36" t="s">
        <v>278</v>
      </c>
      <c r="O29" s="110" t="s">
        <v>95</v>
      </c>
      <c r="P29" s="66" t="s">
        <v>49</v>
      </c>
      <c r="Q29" s="66" t="s">
        <v>50</v>
      </c>
      <c r="R29" s="32"/>
      <c r="S29" s="36"/>
      <c r="T29" s="108"/>
      <c r="U29" s="69">
        <v>9450</v>
      </c>
      <c r="V29" s="15">
        <v>42563</v>
      </c>
      <c r="W29" s="101">
        <v>42563</v>
      </c>
      <c r="X29" s="29">
        <v>0</v>
      </c>
      <c r="Y29" s="25" t="s">
        <v>83</v>
      </c>
      <c r="Z29" s="25" t="s">
        <v>175</v>
      </c>
      <c r="AA29" s="25" t="s">
        <v>91</v>
      </c>
      <c r="AB29" s="25" t="s">
        <v>91</v>
      </c>
      <c r="AC29" s="25" t="s">
        <v>103</v>
      </c>
      <c r="AD29" s="33">
        <v>805022296</v>
      </c>
      <c r="AE29" s="30" t="s">
        <v>93</v>
      </c>
      <c r="AF29" s="8">
        <v>137716</v>
      </c>
      <c r="AG29" s="39">
        <v>42564</v>
      </c>
      <c r="AH29" s="29"/>
      <c r="AI29" s="35">
        <v>881600</v>
      </c>
      <c r="AJ29" s="29"/>
      <c r="AK29" s="29">
        <f t="shared" ref="AK29" si="59">+AI29+AJ29</f>
        <v>881600</v>
      </c>
      <c r="AL29" s="63" t="s">
        <v>14</v>
      </c>
      <c r="AM29" s="60" t="s">
        <v>23</v>
      </c>
      <c r="AN29" s="60" t="s">
        <v>23</v>
      </c>
      <c r="AO29" s="60" t="s">
        <v>23</v>
      </c>
      <c r="AP29" s="15" t="s">
        <v>23</v>
      </c>
      <c r="AQ29" s="15">
        <v>42564</v>
      </c>
      <c r="AR29" s="39">
        <v>42597</v>
      </c>
      <c r="AS29" s="5">
        <f t="shared" ref="AS29" si="60">AR29-AQ29</f>
        <v>33</v>
      </c>
      <c r="AT29" s="5"/>
      <c r="AU29" s="25" t="s">
        <v>188</v>
      </c>
      <c r="AV29" s="1">
        <v>79292555</v>
      </c>
    </row>
    <row r="30" spans="1:48" ht="76.5" x14ac:dyDescent="0.25">
      <c r="A30" s="8">
        <f t="shared" si="51"/>
        <v>9451</v>
      </c>
      <c r="B30" s="66" t="s">
        <v>124</v>
      </c>
      <c r="C30" s="74" t="s">
        <v>279</v>
      </c>
      <c r="D30" s="55">
        <v>18491</v>
      </c>
      <c r="E30" s="39">
        <v>42563</v>
      </c>
      <c r="F30" s="2" t="s">
        <v>70</v>
      </c>
      <c r="G30" s="2" t="s">
        <v>92</v>
      </c>
      <c r="H30" s="2" t="s">
        <v>78</v>
      </c>
      <c r="I30" s="73" t="s">
        <v>269</v>
      </c>
      <c r="J30" s="31" t="s">
        <v>265</v>
      </c>
      <c r="K30" s="26">
        <v>911117</v>
      </c>
      <c r="L30" s="3" t="s">
        <v>266</v>
      </c>
      <c r="M30" s="71">
        <v>1392000</v>
      </c>
      <c r="N30" s="36" t="s">
        <v>274</v>
      </c>
      <c r="O30" s="110" t="s">
        <v>95</v>
      </c>
      <c r="P30" s="66" t="s">
        <v>49</v>
      </c>
      <c r="Q30" s="66" t="s">
        <v>50</v>
      </c>
      <c r="R30" s="32"/>
      <c r="S30" s="36"/>
      <c r="T30" s="108"/>
      <c r="U30" s="69">
        <v>9451</v>
      </c>
      <c r="V30" s="15">
        <v>42563</v>
      </c>
      <c r="W30" s="101">
        <v>42563</v>
      </c>
      <c r="X30" s="29">
        <v>0</v>
      </c>
      <c r="Y30" s="25" t="s">
        <v>83</v>
      </c>
      <c r="Z30" s="25" t="s">
        <v>175</v>
      </c>
      <c r="AA30" s="25" t="s">
        <v>91</v>
      </c>
      <c r="AB30" s="25" t="s">
        <v>91</v>
      </c>
      <c r="AC30" s="25" t="s">
        <v>103</v>
      </c>
      <c r="AD30" s="33">
        <v>805022296</v>
      </c>
      <c r="AE30" s="30" t="s">
        <v>93</v>
      </c>
      <c r="AF30" s="8">
        <v>137816</v>
      </c>
      <c r="AG30" s="39">
        <v>42564</v>
      </c>
      <c r="AH30" s="29"/>
      <c r="AI30" s="35">
        <v>1392000</v>
      </c>
      <c r="AJ30" s="29"/>
      <c r="AK30" s="29">
        <f t="shared" ref="AK30" si="61">+AI30+AJ30</f>
        <v>1392000</v>
      </c>
      <c r="AL30" s="63" t="s">
        <v>14</v>
      </c>
      <c r="AM30" s="60" t="s">
        <v>23</v>
      </c>
      <c r="AN30" s="60" t="s">
        <v>23</v>
      </c>
      <c r="AO30" s="60" t="s">
        <v>23</v>
      </c>
      <c r="AP30" s="15" t="s">
        <v>23</v>
      </c>
      <c r="AQ30" s="15">
        <v>42564</v>
      </c>
      <c r="AR30" s="39">
        <v>42597</v>
      </c>
      <c r="AS30" s="5">
        <f t="shared" ref="AS30" si="62">AR30-AQ30</f>
        <v>33</v>
      </c>
      <c r="AT30" s="5"/>
      <c r="AU30" s="25" t="s">
        <v>188</v>
      </c>
      <c r="AV30" s="1">
        <v>79292555</v>
      </c>
    </row>
    <row r="31" spans="1:48" ht="76.5" x14ac:dyDescent="0.25">
      <c r="A31" s="8">
        <f t="shared" si="51"/>
        <v>9624</v>
      </c>
      <c r="B31" s="66" t="s">
        <v>124</v>
      </c>
      <c r="C31" s="74" t="s">
        <v>280</v>
      </c>
      <c r="D31" s="55">
        <v>18850</v>
      </c>
      <c r="E31" s="39">
        <v>42577</v>
      </c>
      <c r="F31" s="2" t="s">
        <v>70</v>
      </c>
      <c r="G31" s="2" t="s">
        <v>92</v>
      </c>
      <c r="H31" s="2" t="s">
        <v>78</v>
      </c>
      <c r="I31" s="73" t="s">
        <v>269</v>
      </c>
      <c r="J31" s="31" t="s">
        <v>265</v>
      </c>
      <c r="K31" s="26">
        <v>911117</v>
      </c>
      <c r="L31" s="3" t="s">
        <v>266</v>
      </c>
      <c r="M31" s="71">
        <v>1336320</v>
      </c>
      <c r="N31" s="36" t="s">
        <v>278</v>
      </c>
      <c r="O31" s="110" t="s">
        <v>95</v>
      </c>
      <c r="P31" s="66" t="s">
        <v>49</v>
      </c>
      <c r="Q31" s="66" t="s">
        <v>50</v>
      </c>
      <c r="R31" s="32"/>
      <c r="S31" s="36"/>
      <c r="T31" s="108"/>
      <c r="U31" s="69">
        <v>9624</v>
      </c>
      <c r="V31" s="15">
        <v>42577</v>
      </c>
      <c r="W31" s="101">
        <v>42577</v>
      </c>
      <c r="X31" s="29">
        <v>0</v>
      </c>
      <c r="Y31" s="25" t="s">
        <v>83</v>
      </c>
      <c r="Z31" s="25" t="s">
        <v>175</v>
      </c>
      <c r="AA31" s="25" t="s">
        <v>91</v>
      </c>
      <c r="AB31" s="25" t="s">
        <v>91</v>
      </c>
      <c r="AC31" s="25" t="s">
        <v>281</v>
      </c>
      <c r="AD31" s="33">
        <v>860505205</v>
      </c>
      <c r="AE31" s="30"/>
      <c r="AF31" s="8">
        <v>146316</v>
      </c>
      <c r="AG31" s="39">
        <v>42577</v>
      </c>
      <c r="AH31" s="29"/>
      <c r="AI31" s="35">
        <v>1336320</v>
      </c>
      <c r="AJ31" s="29"/>
      <c r="AK31" s="29">
        <f t="shared" ref="AK31" si="63">+AI31+AJ31</f>
        <v>1336320</v>
      </c>
      <c r="AL31" s="63" t="s">
        <v>14</v>
      </c>
      <c r="AM31" s="60" t="s">
        <v>23</v>
      </c>
      <c r="AN31" s="60" t="s">
        <v>23</v>
      </c>
      <c r="AO31" s="60" t="s">
        <v>23</v>
      </c>
      <c r="AP31" s="15" t="s">
        <v>23</v>
      </c>
      <c r="AQ31" s="15">
        <v>42577</v>
      </c>
      <c r="AR31" s="39">
        <v>42597</v>
      </c>
      <c r="AS31" s="5">
        <f t="shared" ref="AS31" si="64">AR31-AQ31</f>
        <v>20</v>
      </c>
      <c r="AT31" s="5"/>
      <c r="AU31" s="25" t="s">
        <v>188</v>
      </c>
      <c r="AV31" s="1">
        <v>79292555</v>
      </c>
    </row>
    <row r="32" spans="1:48" x14ac:dyDescent="0.25">
      <c r="J32" s="82"/>
    </row>
    <row r="33" spans="10:10" x14ac:dyDescent="0.25">
      <c r="J33" s="82"/>
    </row>
    <row r="34" spans="10:10" x14ac:dyDescent="0.25">
      <c r="J34" s="82"/>
    </row>
    <row r="35" spans="10:10" x14ac:dyDescent="0.25">
      <c r="J35" s="82"/>
    </row>
    <row r="36" spans="10:10" x14ac:dyDescent="0.25">
      <c r="J36" s="82"/>
    </row>
    <row r="37" spans="10:10" x14ac:dyDescent="0.25">
      <c r="J37" s="82"/>
    </row>
    <row r="38" spans="10:10" x14ac:dyDescent="0.25">
      <c r="J38" s="82"/>
    </row>
    <row r="39" spans="10:10" x14ac:dyDescent="0.25">
      <c r="J39" s="82"/>
    </row>
    <row r="40" spans="10:10" x14ac:dyDescent="0.25">
      <c r="J40" s="82"/>
    </row>
    <row r="41" spans="10:10" x14ac:dyDescent="0.25">
      <c r="J41" s="82"/>
    </row>
    <row r="42" spans="10:10" x14ac:dyDescent="0.25">
      <c r="J42" s="82"/>
    </row>
    <row r="43" spans="10:10" x14ac:dyDescent="0.25">
      <c r="J43" s="82"/>
    </row>
    <row r="44" spans="10:10" x14ac:dyDescent="0.25">
      <c r="J44" s="82"/>
    </row>
    <row r="45" spans="10:10" x14ac:dyDescent="0.25">
      <c r="J45" s="82"/>
    </row>
    <row r="46" spans="10:10" x14ac:dyDescent="0.25">
      <c r="J46" s="82"/>
    </row>
    <row r="47" spans="10:10" x14ac:dyDescent="0.25">
      <c r="J47" s="82"/>
    </row>
    <row r="48" spans="10:10" x14ac:dyDescent="0.25">
      <c r="J48" s="82"/>
    </row>
    <row r="49" spans="10:10" x14ac:dyDescent="0.25">
      <c r="J49" s="82"/>
    </row>
    <row r="50" spans="10:10" x14ac:dyDescent="0.25">
      <c r="J50" s="82"/>
    </row>
    <row r="51" spans="10:10" x14ac:dyDescent="0.25">
      <c r="J51" s="82"/>
    </row>
    <row r="52" spans="10:10" x14ac:dyDescent="0.25">
      <c r="J52" s="82"/>
    </row>
    <row r="53" spans="10:10" x14ac:dyDescent="0.25">
      <c r="J53" s="82"/>
    </row>
    <row r="54" spans="10:10" x14ac:dyDescent="0.25">
      <c r="J54" s="82"/>
    </row>
    <row r="55" spans="10:10" x14ac:dyDescent="0.25">
      <c r="J55" s="82"/>
    </row>
    <row r="56" spans="10:10" x14ac:dyDescent="0.25">
      <c r="J56" s="82"/>
    </row>
    <row r="57" spans="10:10" x14ac:dyDescent="0.25">
      <c r="J57" s="82"/>
    </row>
    <row r="58" spans="10:10" x14ac:dyDescent="0.25">
      <c r="J58" s="82"/>
    </row>
    <row r="59" spans="10:10" x14ac:dyDescent="0.25">
      <c r="J59" s="82"/>
    </row>
    <row r="60" spans="10:10" x14ac:dyDescent="0.25">
      <c r="J60" s="82"/>
    </row>
    <row r="61" spans="10:10" x14ac:dyDescent="0.25">
      <c r="J61" s="82"/>
    </row>
    <row r="62" spans="10:10" x14ac:dyDescent="0.25">
      <c r="J62" s="82"/>
    </row>
    <row r="63" spans="10:10" x14ac:dyDescent="0.25">
      <c r="J63" s="82"/>
    </row>
    <row r="64" spans="10:10" x14ac:dyDescent="0.25">
      <c r="J64" s="82"/>
    </row>
    <row r="65" spans="10:10" x14ac:dyDescent="0.25">
      <c r="J65" s="82"/>
    </row>
    <row r="66" spans="10:10" x14ac:dyDescent="0.25">
      <c r="J66" s="82"/>
    </row>
    <row r="67" spans="10:10" x14ac:dyDescent="0.25">
      <c r="J67" s="82"/>
    </row>
    <row r="68" spans="10:10" x14ac:dyDescent="0.25">
      <c r="J68" s="82"/>
    </row>
    <row r="69" spans="10:10" x14ac:dyDescent="0.25">
      <c r="J69" s="82"/>
    </row>
    <row r="70" spans="10:10" x14ac:dyDescent="0.25">
      <c r="J70" s="82"/>
    </row>
    <row r="71" spans="10:10" x14ac:dyDescent="0.25">
      <c r="J71" s="82"/>
    </row>
    <row r="72" spans="10:10" x14ac:dyDescent="0.25">
      <c r="J72" s="82"/>
    </row>
    <row r="73" spans="10:10" x14ac:dyDescent="0.25">
      <c r="J73" s="82"/>
    </row>
    <row r="74" spans="10:10" x14ac:dyDescent="0.25">
      <c r="J74" s="82"/>
    </row>
    <row r="75" spans="10:10" x14ac:dyDescent="0.25">
      <c r="J75" s="82"/>
    </row>
    <row r="76" spans="10:10" x14ac:dyDescent="0.25">
      <c r="J76" s="82"/>
    </row>
    <row r="77" spans="10:10" x14ac:dyDescent="0.25">
      <c r="J77" s="82"/>
    </row>
    <row r="78" spans="10:10" x14ac:dyDescent="0.25">
      <c r="J78" s="82"/>
    </row>
    <row r="79" spans="10:10" x14ac:dyDescent="0.25">
      <c r="J79" s="82"/>
    </row>
    <row r="80" spans="10:10" x14ac:dyDescent="0.25">
      <c r="J80" s="82"/>
    </row>
    <row r="81" spans="10:10" x14ac:dyDescent="0.25">
      <c r="J81" s="82"/>
    </row>
    <row r="82" spans="10:10" x14ac:dyDescent="0.25">
      <c r="J82" s="82"/>
    </row>
    <row r="83" spans="10:10" x14ac:dyDescent="0.25">
      <c r="J83" s="82"/>
    </row>
    <row r="84" spans="10:10" x14ac:dyDescent="0.25">
      <c r="J84" s="82"/>
    </row>
    <row r="85" spans="10:10" x14ac:dyDescent="0.25">
      <c r="J85" s="82"/>
    </row>
    <row r="86" spans="10:10" x14ac:dyDescent="0.25">
      <c r="J86" s="82"/>
    </row>
    <row r="87" spans="10:10" x14ac:dyDescent="0.25">
      <c r="J87" s="82"/>
    </row>
    <row r="88" spans="10:10" x14ac:dyDescent="0.25">
      <c r="J88" s="82"/>
    </row>
    <row r="89" spans="10:10" x14ac:dyDescent="0.25">
      <c r="J89" s="82"/>
    </row>
    <row r="90" spans="10:10" x14ac:dyDescent="0.25">
      <c r="J90" s="82"/>
    </row>
    <row r="91" spans="10:10" x14ac:dyDescent="0.25">
      <c r="J91" s="82"/>
    </row>
    <row r="92" spans="10:10" x14ac:dyDescent="0.25">
      <c r="J92" s="82"/>
    </row>
    <row r="93" spans="10:10" x14ac:dyDescent="0.25">
      <c r="J93" s="82"/>
    </row>
    <row r="94" spans="10:10" x14ac:dyDescent="0.25">
      <c r="J94" s="82"/>
    </row>
    <row r="95" spans="10:10" x14ac:dyDescent="0.25">
      <c r="J95" s="82"/>
    </row>
    <row r="96" spans="10:10" x14ac:dyDescent="0.25">
      <c r="J96" s="82"/>
    </row>
    <row r="97" spans="10:10" x14ac:dyDescent="0.25">
      <c r="J97" s="82"/>
    </row>
    <row r="98" spans="10:10" x14ac:dyDescent="0.25">
      <c r="J98" s="82"/>
    </row>
    <row r="99" spans="10:10" x14ac:dyDescent="0.25">
      <c r="J99" s="82"/>
    </row>
    <row r="100" spans="10:10" x14ac:dyDescent="0.25">
      <c r="J100" s="82"/>
    </row>
    <row r="101" spans="10:10" x14ac:dyDescent="0.25">
      <c r="J101" s="82"/>
    </row>
    <row r="102" spans="10:10" x14ac:dyDescent="0.25">
      <c r="J102" s="82"/>
    </row>
    <row r="103" spans="10:10" x14ac:dyDescent="0.25">
      <c r="J103" s="82"/>
    </row>
    <row r="104" spans="10:10" x14ac:dyDescent="0.25">
      <c r="J104" s="82"/>
    </row>
    <row r="105" spans="10:10" x14ac:dyDescent="0.25">
      <c r="J105" s="82"/>
    </row>
    <row r="106" spans="10:10" x14ac:dyDescent="0.25">
      <c r="J106" s="82"/>
    </row>
    <row r="107" spans="10:10" x14ac:dyDescent="0.25">
      <c r="J107" s="82"/>
    </row>
    <row r="108" spans="10:10" x14ac:dyDescent="0.25">
      <c r="J108" s="82"/>
    </row>
    <row r="109" spans="10:10" x14ac:dyDescent="0.25">
      <c r="J109" s="82"/>
    </row>
    <row r="110" spans="10:10" x14ac:dyDescent="0.25">
      <c r="J110" s="82"/>
    </row>
    <row r="111" spans="10:10" x14ac:dyDescent="0.25">
      <c r="J111" s="82"/>
    </row>
    <row r="112" spans="10:10" x14ac:dyDescent="0.25">
      <c r="J112" s="82"/>
    </row>
    <row r="113" spans="10:10" x14ac:dyDescent="0.25">
      <c r="J113" s="82"/>
    </row>
    <row r="114" spans="10:10" x14ac:dyDescent="0.25">
      <c r="J114" s="82"/>
    </row>
    <row r="115" spans="10:10" x14ac:dyDescent="0.25">
      <c r="J115" s="82"/>
    </row>
    <row r="116" spans="10:10" x14ac:dyDescent="0.25">
      <c r="J116" s="82"/>
    </row>
    <row r="117" spans="10:10" x14ac:dyDescent="0.25">
      <c r="J117" s="82"/>
    </row>
    <row r="118" spans="10:10" x14ac:dyDescent="0.25">
      <c r="J118" s="82"/>
    </row>
    <row r="119" spans="10:10" x14ac:dyDescent="0.25">
      <c r="J119" s="82"/>
    </row>
    <row r="120" spans="10:10" x14ac:dyDescent="0.25">
      <c r="J120" s="82"/>
    </row>
    <row r="121" spans="10:10" x14ac:dyDescent="0.25">
      <c r="J121" s="82"/>
    </row>
    <row r="122" spans="10:10" x14ac:dyDescent="0.25">
      <c r="J122" s="82"/>
    </row>
    <row r="123" spans="10:10" x14ac:dyDescent="0.25">
      <c r="J123" s="82"/>
    </row>
    <row r="124" spans="10:10" x14ac:dyDescent="0.25">
      <c r="J124" s="82"/>
    </row>
    <row r="125" spans="10:10" x14ac:dyDescent="0.25">
      <c r="J125" s="82"/>
    </row>
    <row r="126" spans="10:10" x14ac:dyDescent="0.25">
      <c r="J126" s="82"/>
    </row>
    <row r="127" spans="10:10" x14ac:dyDescent="0.25">
      <c r="J127" s="82"/>
    </row>
    <row r="128" spans="10:10" x14ac:dyDescent="0.25">
      <c r="J128" s="82"/>
    </row>
    <row r="129" spans="10:10" x14ac:dyDescent="0.25">
      <c r="J129" s="82"/>
    </row>
    <row r="130" spans="10:10" x14ac:dyDescent="0.25">
      <c r="J130" s="82"/>
    </row>
    <row r="131" spans="10:10" x14ac:dyDescent="0.25">
      <c r="J131" s="82"/>
    </row>
    <row r="132" spans="10:10" x14ac:dyDescent="0.25">
      <c r="J132" s="82"/>
    </row>
    <row r="133" spans="10:10" x14ac:dyDescent="0.25">
      <c r="J133" s="82"/>
    </row>
    <row r="134" spans="10:10" x14ac:dyDescent="0.25">
      <c r="J134" s="82"/>
    </row>
    <row r="135" spans="10:10" x14ac:dyDescent="0.25">
      <c r="J135" s="82"/>
    </row>
    <row r="136" spans="10:10" x14ac:dyDescent="0.25">
      <c r="J136" s="82"/>
    </row>
    <row r="137" spans="10:10" x14ac:dyDescent="0.25">
      <c r="J137" s="82"/>
    </row>
    <row r="138" spans="10:10" x14ac:dyDescent="0.25">
      <c r="J138" s="82"/>
    </row>
    <row r="139" spans="10:10" x14ac:dyDescent="0.25">
      <c r="J139" s="82"/>
    </row>
    <row r="140" spans="10:10" x14ac:dyDescent="0.25">
      <c r="J140" s="82"/>
    </row>
    <row r="141" spans="10:10" x14ac:dyDescent="0.25">
      <c r="J141" s="82"/>
    </row>
    <row r="142" spans="10:10" x14ac:dyDescent="0.25">
      <c r="J142" s="82"/>
    </row>
    <row r="143" spans="10:10" x14ac:dyDescent="0.25">
      <c r="J143" s="82"/>
    </row>
    <row r="144" spans="10:10" x14ac:dyDescent="0.25">
      <c r="J144" s="82"/>
    </row>
    <row r="145" spans="10:10" x14ac:dyDescent="0.25">
      <c r="J145" s="82"/>
    </row>
  </sheetData>
  <autoFilter ref="A1:AV31"/>
  <sortState ref="B234:DB258">
    <sortCondition ref="E234:E258"/>
  </sortState>
  <dataConsolidate/>
  <conditionalFormatting sqref="Q2 Q4 Q6:Q7">
    <cfRule type="containsText" dxfId="73" priority="2455" operator="containsText" text="LIQUIDADO">
      <formula>NOT(ISERROR(SEARCH("LIQUIDADO",Q2)))</formula>
    </cfRule>
  </conditionalFormatting>
  <conditionalFormatting sqref="AM2">
    <cfRule type="containsText" dxfId="72" priority="298" operator="containsText" text="NA">
      <formula>NOT(ISERROR(SEARCH("NA",AM2)))</formula>
    </cfRule>
    <cfRule type="containsText" dxfId="71" priority="299" operator="containsText" text="N.A">
      <formula>NOT(ISERROR(SEARCH("N.A",AM2)))</formula>
    </cfRule>
  </conditionalFormatting>
  <conditionalFormatting sqref="AM4">
    <cfRule type="containsText" dxfId="70" priority="231" operator="containsText" text="NA">
      <formula>NOT(ISERROR(SEARCH("NA",AM4)))</formula>
    </cfRule>
    <cfRule type="containsText" dxfId="69" priority="232" operator="containsText" text="N.A">
      <formula>NOT(ISERROR(SEARCH("N.A",AM4)))</formula>
    </cfRule>
  </conditionalFormatting>
  <conditionalFormatting sqref="AM5">
    <cfRule type="containsText" dxfId="68" priority="226" operator="containsText" text="NA">
      <formula>NOT(ISERROR(SEARCH("NA",AM5)))</formula>
    </cfRule>
    <cfRule type="containsText" dxfId="67" priority="227" operator="containsText" text="N.A">
      <formula>NOT(ISERROR(SEARCH("N.A",AM5)))</formula>
    </cfRule>
  </conditionalFormatting>
  <conditionalFormatting sqref="P9">
    <cfRule type="containsText" dxfId="66" priority="96" operator="containsText" text="TERMINADO">
      <formula>NOT(ISERROR(SEARCH("TERMINADO",P9)))</formula>
    </cfRule>
  </conditionalFormatting>
  <conditionalFormatting sqref="P9">
    <cfRule type="cellIs" dxfId="65" priority="95" operator="equal">
      <formula>"DESIERTA"</formula>
    </cfRule>
  </conditionalFormatting>
  <conditionalFormatting sqref="P6 P8">
    <cfRule type="containsText" dxfId="64" priority="91" operator="containsText" text="TERMINADO">
      <formula>NOT(ISERROR(SEARCH("TERMINADO",P6)))</formula>
    </cfRule>
  </conditionalFormatting>
  <conditionalFormatting sqref="P6 P8">
    <cfRule type="cellIs" dxfId="63" priority="90" operator="equal">
      <formula>"DESIERTA"</formula>
    </cfRule>
  </conditionalFormatting>
  <conditionalFormatting sqref="P7">
    <cfRule type="containsText" dxfId="62" priority="81" operator="containsText" text="TERMINADO">
      <formula>NOT(ISERROR(SEARCH("TERMINADO",P7)))</formula>
    </cfRule>
  </conditionalFormatting>
  <conditionalFormatting sqref="P7">
    <cfRule type="cellIs" dxfId="61" priority="80" operator="equal">
      <formula>"DESIERTA"</formula>
    </cfRule>
  </conditionalFormatting>
  <conditionalFormatting sqref="P10">
    <cfRule type="containsText" dxfId="60" priority="74" operator="containsText" text="TERMINADO">
      <formula>NOT(ISERROR(SEARCH("TERMINADO",P10)))</formula>
    </cfRule>
  </conditionalFormatting>
  <conditionalFormatting sqref="P10">
    <cfRule type="cellIs" dxfId="59" priority="73" operator="equal">
      <formula>"DESIERTA"</formula>
    </cfRule>
  </conditionalFormatting>
  <conditionalFormatting sqref="Q10">
    <cfRule type="containsText" dxfId="58" priority="72" operator="containsText" text="TERMINADO">
      <formula>NOT(ISERROR(SEARCH("TERMINADO",Q10)))</formula>
    </cfRule>
  </conditionalFormatting>
  <conditionalFormatting sqref="Q10">
    <cfRule type="cellIs" dxfId="57" priority="71" operator="equal">
      <formula>"DESIERTA"</formula>
    </cfRule>
  </conditionalFormatting>
  <conditionalFormatting sqref="P11">
    <cfRule type="containsText" dxfId="56" priority="70" operator="containsText" text="TERMINADO">
      <formula>NOT(ISERROR(SEARCH("TERMINADO",P11)))</formula>
    </cfRule>
  </conditionalFormatting>
  <conditionalFormatting sqref="P11">
    <cfRule type="cellIs" dxfId="55" priority="69" operator="equal">
      <formula>"DESIERTA"</formula>
    </cfRule>
  </conditionalFormatting>
  <conditionalFormatting sqref="Q11">
    <cfRule type="containsText" dxfId="54" priority="68" operator="containsText" text="LIQUIDADO">
      <formula>NOT(ISERROR(SEARCH("LIQUIDADO",Q11)))</formula>
    </cfRule>
  </conditionalFormatting>
  <conditionalFormatting sqref="P13">
    <cfRule type="containsText" dxfId="53" priority="64" operator="containsText" text="TERMINADO">
      <formula>NOT(ISERROR(SEARCH("TERMINADO",P13)))</formula>
    </cfRule>
  </conditionalFormatting>
  <conditionalFormatting sqref="P13">
    <cfRule type="cellIs" dxfId="52" priority="63" operator="equal">
      <formula>"DESIERTA"</formula>
    </cfRule>
  </conditionalFormatting>
  <conditionalFormatting sqref="Q13">
    <cfRule type="containsText" dxfId="51" priority="62" operator="containsText" text="LIQUIDADO">
      <formula>NOT(ISERROR(SEARCH("LIQUIDADO",Q13)))</formula>
    </cfRule>
  </conditionalFormatting>
  <conditionalFormatting sqref="P14">
    <cfRule type="containsText" dxfId="50" priority="61" operator="containsText" text="TERMINADO">
      <formula>NOT(ISERROR(SEARCH("TERMINADO",P14)))</formula>
    </cfRule>
  </conditionalFormatting>
  <conditionalFormatting sqref="P14">
    <cfRule type="cellIs" dxfId="49" priority="60" operator="equal">
      <formula>"DESIERTA"</formula>
    </cfRule>
  </conditionalFormatting>
  <conditionalFormatting sqref="Q14">
    <cfRule type="containsText" dxfId="48" priority="58" operator="containsText" text="TERMINADO">
      <formula>NOT(ISERROR(SEARCH("TERMINADO",Q14)))</formula>
    </cfRule>
  </conditionalFormatting>
  <conditionalFormatting sqref="Q14">
    <cfRule type="cellIs" dxfId="47" priority="57" operator="equal">
      <formula>"DESIERTA"</formula>
    </cfRule>
  </conditionalFormatting>
  <conditionalFormatting sqref="P15">
    <cfRule type="containsText" dxfId="46" priority="56" operator="containsText" text="TERMINADO">
      <formula>NOT(ISERROR(SEARCH("TERMINADO",P15)))</formula>
    </cfRule>
  </conditionalFormatting>
  <conditionalFormatting sqref="P15">
    <cfRule type="cellIs" dxfId="45" priority="55" operator="equal">
      <formula>"DESIERTA"</formula>
    </cfRule>
  </conditionalFormatting>
  <conditionalFormatting sqref="Q15">
    <cfRule type="containsText" dxfId="44" priority="53" operator="containsText" text="TERMINADO">
      <formula>NOT(ISERROR(SEARCH("TERMINADO",Q15)))</formula>
    </cfRule>
  </conditionalFormatting>
  <conditionalFormatting sqref="Q15">
    <cfRule type="cellIs" dxfId="43" priority="52" operator="equal">
      <formula>"DESIERTA"</formula>
    </cfRule>
  </conditionalFormatting>
  <conditionalFormatting sqref="P16">
    <cfRule type="containsText" dxfId="42" priority="51" operator="containsText" text="TERMINADO">
      <formula>NOT(ISERROR(SEARCH("TERMINADO",P16)))</formula>
    </cfRule>
  </conditionalFormatting>
  <conditionalFormatting sqref="P16">
    <cfRule type="cellIs" dxfId="41" priority="50" operator="equal">
      <formula>"DESIERTA"</formula>
    </cfRule>
  </conditionalFormatting>
  <conditionalFormatting sqref="Q16">
    <cfRule type="containsText" dxfId="40" priority="47" operator="containsText" text="TERMINADO">
      <formula>NOT(ISERROR(SEARCH("TERMINADO",Q16)))</formula>
    </cfRule>
  </conditionalFormatting>
  <conditionalFormatting sqref="Q16">
    <cfRule type="cellIs" dxfId="39" priority="46" operator="equal">
      <formula>"DESIERTA"</formula>
    </cfRule>
  </conditionalFormatting>
  <conditionalFormatting sqref="Q17">
    <cfRule type="containsText" dxfId="38" priority="43" operator="containsText" text="TERMINADO">
      <formula>NOT(ISERROR(SEARCH("TERMINADO",Q17)))</formula>
    </cfRule>
  </conditionalFormatting>
  <conditionalFormatting sqref="Q17">
    <cfRule type="cellIs" dxfId="37" priority="42" operator="equal">
      <formula>"DESIERTA"</formula>
    </cfRule>
  </conditionalFormatting>
  <conditionalFormatting sqref="P17">
    <cfRule type="containsText" dxfId="36" priority="41" operator="containsText" text="TERMINADO">
      <formula>NOT(ISERROR(SEARCH("TERMINADO",P17)))</formula>
    </cfRule>
  </conditionalFormatting>
  <conditionalFormatting sqref="P17">
    <cfRule type="cellIs" dxfId="35" priority="40" operator="equal">
      <formula>"DESIERTA"</formula>
    </cfRule>
  </conditionalFormatting>
  <conditionalFormatting sqref="P18">
    <cfRule type="containsText" dxfId="34" priority="37" operator="containsText" text="TERMINADO">
      <formula>NOT(ISERROR(SEARCH("TERMINADO",P18)))</formula>
    </cfRule>
  </conditionalFormatting>
  <conditionalFormatting sqref="P18">
    <cfRule type="cellIs" dxfId="33" priority="36" operator="equal">
      <formula>"DESIERTA"</formula>
    </cfRule>
  </conditionalFormatting>
  <conditionalFormatting sqref="Q18">
    <cfRule type="containsText" dxfId="32" priority="35" operator="containsText" text="TERMINADO">
      <formula>NOT(ISERROR(SEARCH("TERMINADO",Q18)))</formula>
    </cfRule>
  </conditionalFormatting>
  <conditionalFormatting sqref="Q18">
    <cfRule type="cellIs" dxfId="31" priority="34" operator="equal">
      <formula>"DESIERTA"</formula>
    </cfRule>
  </conditionalFormatting>
  <conditionalFormatting sqref="P19">
    <cfRule type="containsText" dxfId="30" priority="33" operator="containsText" text="TERMINADO">
      <formula>NOT(ISERROR(SEARCH("TERMINADO",P19)))</formula>
    </cfRule>
  </conditionalFormatting>
  <conditionalFormatting sqref="P19">
    <cfRule type="cellIs" dxfId="29" priority="32" operator="equal">
      <formula>"DESIERTA"</formula>
    </cfRule>
  </conditionalFormatting>
  <conditionalFormatting sqref="Q19">
    <cfRule type="containsText" dxfId="28" priority="31" operator="containsText" text="TERMINADO">
      <formula>NOT(ISERROR(SEARCH("TERMINADO",Q19)))</formula>
    </cfRule>
  </conditionalFormatting>
  <conditionalFormatting sqref="Q19">
    <cfRule type="cellIs" dxfId="27" priority="30" operator="equal">
      <formula>"DESIERTA"</formula>
    </cfRule>
  </conditionalFormatting>
  <conditionalFormatting sqref="P20">
    <cfRule type="containsText" dxfId="26" priority="29" operator="containsText" text="TERMINADO">
      <formula>NOT(ISERROR(SEARCH("TERMINADO",P20)))</formula>
    </cfRule>
  </conditionalFormatting>
  <conditionalFormatting sqref="P20">
    <cfRule type="cellIs" dxfId="25" priority="28" operator="equal">
      <formula>"DESIERTA"</formula>
    </cfRule>
  </conditionalFormatting>
  <conditionalFormatting sqref="Q20">
    <cfRule type="containsText" dxfId="24" priority="27" operator="containsText" text="TERMINADO">
      <formula>NOT(ISERROR(SEARCH("TERMINADO",Q20)))</formula>
    </cfRule>
  </conditionalFormatting>
  <conditionalFormatting sqref="Q20">
    <cfRule type="cellIs" dxfId="23" priority="26" operator="equal">
      <formula>"DESIERTA"</formula>
    </cfRule>
  </conditionalFormatting>
  <conditionalFormatting sqref="P21">
    <cfRule type="containsText" dxfId="22" priority="25" operator="containsText" text="TERMINADO">
      <formula>NOT(ISERROR(SEARCH("TERMINADO",P21)))</formula>
    </cfRule>
  </conditionalFormatting>
  <conditionalFormatting sqref="P21">
    <cfRule type="cellIs" dxfId="21" priority="24" operator="equal">
      <formula>"DESIERTA"</formula>
    </cfRule>
  </conditionalFormatting>
  <conditionalFormatting sqref="Q21">
    <cfRule type="containsText" dxfId="20" priority="23" operator="containsText" text="TERMINADO">
      <formula>NOT(ISERROR(SEARCH("TERMINADO",Q21)))</formula>
    </cfRule>
  </conditionalFormatting>
  <conditionalFormatting sqref="Q21">
    <cfRule type="cellIs" dxfId="19" priority="22" operator="equal">
      <formula>"DESIERTA"</formula>
    </cfRule>
  </conditionalFormatting>
  <conditionalFormatting sqref="Q22">
    <cfRule type="containsText" dxfId="18" priority="21" operator="containsText" text="LIQUIDADO">
      <formula>NOT(ISERROR(SEARCH("LIQUIDADO",Q22)))</formula>
    </cfRule>
  </conditionalFormatting>
  <conditionalFormatting sqref="AM22">
    <cfRule type="containsText" dxfId="17" priority="19" operator="containsText" text="NA">
      <formula>NOT(ISERROR(SEARCH("NA",AM22)))</formula>
    </cfRule>
    <cfRule type="containsText" dxfId="16" priority="20" operator="containsText" text="N.A">
      <formula>NOT(ISERROR(SEARCH("N.A",AM22)))</formula>
    </cfRule>
  </conditionalFormatting>
  <conditionalFormatting sqref="P22">
    <cfRule type="containsText" dxfId="15" priority="18" operator="containsText" text="TERMINADO">
      <formula>NOT(ISERROR(SEARCH("TERMINADO",P22)))</formula>
    </cfRule>
  </conditionalFormatting>
  <conditionalFormatting sqref="P22">
    <cfRule type="cellIs" dxfId="14" priority="17" operator="equal">
      <formula>"DESIERTA"</formula>
    </cfRule>
  </conditionalFormatting>
  <conditionalFormatting sqref="P2">
    <cfRule type="containsText" dxfId="13" priority="16" operator="containsText" text="TERMINADO">
      <formula>NOT(ISERROR(SEARCH("TERMINADO",P2)))</formula>
    </cfRule>
  </conditionalFormatting>
  <conditionalFormatting sqref="P2">
    <cfRule type="cellIs" dxfId="12" priority="15" operator="equal">
      <formula>"DESIERTA"</formula>
    </cfRule>
  </conditionalFormatting>
  <conditionalFormatting sqref="P4">
    <cfRule type="containsText" dxfId="11" priority="13" operator="containsText" text="TERMINADO">
      <formula>NOT(ISERROR(SEARCH("TERMINADO",P4)))</formula>
    </cfRule>
  </conditionalFormatting>
  <conditionalFormatting sqref="P4">
    <cfRule type="cellIs" dxfId="10" priority="12" operator="equal">
      <formula>"DESIERTA"</formula>
    </cfRule>
  </conditionalFormatting>
  <conditionalFormatting sqref="Q9">
    <cfRule type="containsText" dxfId="9" priority="10" operator="containsText" text="LIQUIDADO">
      <formula>NOT(ISERROR(SEARCH("LIQUIDADO",Q9)))</formula>
    </cfRule>
  </conditionalFormatting>
  <conditionalFormatting sqref="P5">
    <cfRule type="containsText" dxfId="8" priority="9" operator="containsText" text="TERMINADO">
      <formula>NOT(ISERROR(SEARCH("TERMINADO",P5)))</formula>
    </cfRule>
  </conditionalFormatting>
  <conditionalFormatting sqref="P5">
    <cfRule type="cellIs" dxfId="7" priority="8" operator="equal">
      <formula>"DESIERTA"</formula>
    </cfRule>
  </conditionalFormatting>
  <conditionalFormatting sqref="Q5">
    <cfRule type="containsText" dxfId="6" priority="7" operator="containsText" text="LIQUIDADO">
      <formula>NOT(ISERROR(SEARCH("LIQUIDADO",Q5)))</formula>
    </cfRule>
  </conditionalFormatting>
  <conditionalFormatting sqref="P12">
    <cfRule type="containsText" dxfId="5" priority="6" operator="containsText" text="TERMINADO">
      <formula>NOT(ISERROR(SEARCH("TERMINADO",P12)))</formula>
    </cfRule>
  </conditionalFormatting>
  <conditionalFormatting sqref="P12">
    <cfRule type="cellIs" dxfId="4" priority="5" operator="equal">
      <formula>"DESIERTA"</formula>
    </cfRule>
  </conditionalFormatting>
  <conditionalFormatting sqref="Q12">
    <cfRule type="containsText" dxfId="3" priority="4" operator="containsText" text="LIQUIDADO">
      <formula>NOT(ISERROR(SEARCH("LIQUIDADO",Q12)))</formula>
    </cfRule>
  </conditionalFormatting>
  <conditionalFormatting sqref="P3">
    <cfRule type="containsText" dxfId="2" priority="3" operator="containsText" text="TERMINADO">
      <formula>NOT(ISERROR(SEARCH("TERMINADO",P3)))</formula>
    </cfRule>
  </conditionalFormatting>
  <conditionalFormatting sqref="P3">
    <cfRule type="cellIs" dxfId="1" priority="2" operator="equal">
      <formula>"DESIERTA"</formula>
    </cfRule>
  </conditionalFormatting>
  <conditionalFormatting sqref="Q3">
    <cfRule type="containsText" dxfId="0" priority="1" operator="containsText" text="LIQUIDADO">
      <formula>NOT(ISERROR(SEARCH("LIQUIDADO",Q3)))</formula>
    </cfRule>
  </conditionalFormatting>
  <pageMargins left="0.70866141732283472" right="0.70866141732283472" top="0.74803149606299213" bottom="0.78740157480314965" header="0.31496062992125984" footer="0.31496062992125984"/>
  <pageSetup paperSize="14" scale="47" fitToWidth="5" fitToHeight="2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PROCESOS -CONTRATOS JULIO-2016</vt:lpstr>
      <vt:lpstr>'PROCESOS -CONTRATOS JULIO-2016'!Área_de_impresión</vt:lpstr>
      <vt:lpstr>'PROCESOS -CONTRATOS JULIO-2016'!Títulos_a_imprimir</vt:lpstr>
    </vt:vector>
  </TitlesOfParts>
  <Company>UAEMC</Company>
  <LinksUpToDate>false</LinksUpToDate>
  <SharedDoc>false</SharedDoc>
  <HyperlinkBase>www.contratos.gov.co</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Bienes y Servicios Adquiridos</dc:title>
  <dc:creator>Maria Yenifer Prada Peña</dc:creator>
  <cp:lastModifiedBy>Luz Miriam Botero Serna</cp:lastModifiedBy>
  <cp:lastPrinted>2016-06-15T20:51:59Z</cp:lastPrinted>
  <dcterms:created xsi:type="dcterms:W3CDTF">2012-08-29T21:02:55Z</dcterms:created>
  <dcterms:modified xsi:type="dcterms:W3CDTF">2016-08-08T14:29:48Z</dcterms:modified>
  <cp:category>Contratos 2014</cp:category>
</cp:coreProperties>
</file>