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Programación_pptal_2025\Publicaciones WEB\5. Reserva&amp;CXP\"/>
    </mc:Choice>
  </mc:AlternateContent>
  <xr:revisionPtr revIDLastSave="0" documentId="8_{688F0AA4-5A86-46D5-8CF9-6EE3852CD8F9}" xr6:coauthVersionLast="36" xr6:coauthVersionMax="36" xr10:uidLastSave="{00000000-0000-0000-0000-000000000000}"/>
  <bookViews>
    <workbookView xWindow="0" yWindow="0" windowWidth="17520" windowHeight="9225" activeTab="1"/>
  </bookViews>
  <sheets>
    <sheet name="Ejec Reservas" sheetId="1" r:id="rId1"/>
    <sheet name="Ejec CxP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K14" i="2" l="1"/>
  <c r="J14" i="2"/>
  <c r="M10" i="2"/>
  <c r="M9" i="2"/>
  <c r="L8" i="2"/>
  <c r="M8" i="2"/>
  <c r="K8" i="2"/>
  <c r="J8" i="2"/>
  <c r="M7" i="2"/>
  <c r="M6" i="2"/>
  <c r="L5" i="2"/>
  <c r="L12" i="2"/>
  <c r="K5" i="2"/>
  <c r="K12" i="2"/>
  <c r="K16" i="2"/>
  <c r="J5" i="2"/>
  <c r="J12" i="2"/>
  <c r="J16" i="2"/>
  <c r="W20" i="1"/>
  <c r="X20" i="1"/>
  <c r="W22" i="1"/>
  <c r="X22" i="1"/>
  <c r="W6" i="1"/>
  <c r="X6" i="1"/>
  <c r="W7" i="1"/>
  <c r="X7" i="1"/>
  <c r="W8" i="1"/>
  <c r="X8" i="1"/>
  <c r="W9" i="1"/>
  <c r="X9" i="1"/>
  <c r="W10" i="1"/>
  <c r="X10" i="1"/>
  <c r="W11" i="1"/>
  <c r="X11" i="1"/>
  <c r="W12" i="1"/>
  <c r="X12" i="1"/>
  <c r="W13" i="1"/>
  <c r="X13" i="1"/>
  <c r="W14" i="1"/>
  <c r="X14" i="1"/>
  <c r="W15" i="1"/>
  <c r="X15" i="1"/>
  <c r="W16" i="1"/>
  <c r="X16" i="1"/>
  <c r="W18" i="1"/>
  <c r="X18" i="1"/>
  <c r="X5" i="1"/>
  <c r="W5" i="1"/>
  <c r="M12" i="2"/>
  <c r="L14" i="2"/>
  <c r="M14" i="2"/>
  <c r="M5" i="2"/>
  <c r="L16" i="2"/>
  <c r="M16" i="2"/>
</calcChain>
</file>

<file path=xl/sharedStrings.xml><?xml version="1.0" encoding="utf-8"?>
<sst xmlns="http://schemas.openxmlformats.org/spreadsheetml/2006/main" count="352" uniqueCount="63">
  <si>
    <t>Año Fiscal:</t>
  </si>
  <si>
    <t/>
  </si>
  <si>
    <t>Vigencia:</t>
  </si>
  <si>
    <t>Reservas</t>
  </si>
  <si>
    <t>Periodo:</t>
  </si>
  <si>
    <t>Enero-Octubre</t>
  </si>
  <si>
    <t>UEJ</t>
  </si>
  <si>
    <t>NOMBRE UEJ</t>
  </si>
  <si>
    <t>RUBRO</t>
  </si>
  <si>
    <t>TIPO</t>
  </si>
  <si>
    <t>CTA</t>
  </si>
  <si>
    <t>SUB
CTA</t>
  </si>
  <si>
    <t>OBJ</t>
  </si>
  <si>
    <t>ORD</t>
  </si>
  <si>
    <t>SOR
ORD</t>
  </si>
  <si>
    <t>ITEM</t>
  </si>
  <si>
    <t>SUB
ITEM</t>
  </si>
  <si>
    <t>SUB
ITEM 2</t>
  </si>
  <si>
    <t>FUENTE</t>
  </si>
  <si>
    <t>REC</t>
  </si>
  <si>
    <t>SIT</t>
  </si>
  <si>
    <t>DESCRIPCION</t>
  </si>
  <si>
    <t>VALOR MAXIMO A CONSTITUIR</t>
  </si>
  <si>
    <t>VALOR CONSTITUIDO</t>
  </si>
  <si>
    <t>COMPROMISO</t>
  </si>
  <si>
    <t>OBLIGACION</t>
  </si>
  <si>
    <t>ORDEN PAGO</t>
  </si>
  <si>
    <t>PAGOS</t>
  </si>
  <si>
    <t>11-04-00</t>
  </si>
  <si>
    <t>UNIDAD ADMINISTRATIVA ESPECIAL MIGRACIÓN COLOMBIA</t>
  </si>
  <si>
    <t>A</t>
  </si>
  <si>
    <t xml:space="preserve">FUNCIONAMIENTO </t>
  </si>
  <si>
    <t>A-01</t>
  </si>
  <si>
    <t>01</t>
  </si>
  <si>
    <t>Nación</t>
  </si>
  <si>
    <t>CSF</t>
  </si>
  <si>
    <t>GASTOS DE PERSONAL</t>
  </si>
  <si>
    <t>A-02</t>
  </si>
  <si>
    <t>02</t>
  </si>
  <si>
    <t>ADQUISICIÓN DE BIENES  Y SERVICIOS</t>
  </si>
  <si>
    <t>Propios</t>
  </si>
  <si>
    <t>A-03</t>
  </si>
  <si>
    <t>03</t>
  </si>
  <si>
    <t>TRANSFERENCIAS CORRIENTES</t>
  </si>
  <si>
    <t>C</t>
  </si>
  <si>
    <t>INVERSION</t>
  </si>
  <si>
    <t>C-1103</t>
  </si>
  <si>
    <t>1103</t>
  </si>
  <si>
    <t>POLÍTICA MIGRATORIA Y SERVICIO AL CIUDADANO</t>
  </si>
  <si>
    <t>C-1199</t>
  </si>
  <si>
    <t>1199</t>
  </si>
  <si>
    <t>FORTALECIMIENTO Y APOYO A LA GESTIÓN INSTITUCIONAL DEL SECTOR RELACIONES EXTERIORES</t>
  </si>
  <si>
    <t>SUB TOTAL TI PO GASTO</t>
  </si>
  <si>
    <t>FUNCIONAMIENTO</t>
  </si>
  <si>
    <t>B</t>
  </si>
  <si>
    <t>DEUDA</t>
  </si>
  <si>
    <t>TOTAL PRESUPUESTO</t>
  </si>
  <si>
    <t>% Ejec Obli</t>
  </si>
  <si>
    <t>% Ejec Pag</t>
  </si>
  <si>
    <t>EJECUCION PRESUPUESTAL RESERVAS 30/10/2025</t>
  </si>
  <si>
    <t>EJECUCION PRESUPUESTAL CUENTAS POR PAGAR SEPTIEMBRE 2025</t>
  </si>
  <si>
    <t>Cuentas x Pagar</t>
  </si>
  <si>
    <t>Enero-septiembre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</si>
</sst>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[$-1240A]&quot;$&quot;\ #,##0.00;\-&quot;$&quot;\ #,##0.00"/>
    <numFmt numFmtId="173" formatCode="[$-1240A]&quot;$&quot;#,##0.00;\(&quot;$&quot;#,##0.00\)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9"/>
      <name val="Calibri"/>
      <family val="2"/>
    </font>
    <font>
      <sz val="8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52">
    <xf numFmtId="0" fontId="1" fillId="0" borderId="0" xfId="0" applyFont="1" applyFill="1" applyBorder="1"/>
    <xf numFmtId="0" fontId="5" fillId="0" borderId="2" xfId="0" applyNumberFormat="1" applyFont="1" applyFill="1" applyBorder="1" applyAlignment="1">
      <alignment horizontal="center" vertical="center" wrapText="1" readingOrder="1"/>
    </xf>
    <xf numFmtId="0" fontId="6" fillId="0" borderId="2" xfId="0" applyNumberFormat="1" applyFont="1" applyFill="1" applyBorder="1" applyAlignment="1">
      <alignment horizontal="center" vertical="center" wrapText="1" readingOrder="1"/>
    </xf>
    <xf numFmtId="0" fontId="7" fillId="2" borderId="2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7" fillId="2" borderId="3" xfId="0" applyNumberFormat="1" applyFont="1" applyFill="1" applyBorder="1" applyAlignment="1">
      <alignment horizontal="left" vertical="center" wrapText="1" readingOrder="1"/>
    </xf>
    <xf numFmtId="0" fontId="6" fillId="0" borderId="3" xfId="0" applyNumberFormat="1" applyFont="1" applyFill="1" applyBorder="1" applyAlignment="1">
      <alignment horizontal="left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0" fontId="5" fillId="0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vertical="center" wrapText="1" readingOrder="1"/>
    </xf>
    <xf numFmtId="0" fontId="7" fillId="2" borderId="1" xfId="0" applyNumberFormat="1" applyFont="1" applyFill="1" applyBorder="1" applyAlignment="1">
      <alignment horizontal="center" vertical="center" wrapText="1" readingOrder="1"/>
    </xf>
    <xf numFmtId="0" fontId="7" fillId="2" borderId="1" xfId="0" applyNumberFormat="1" applyFont="1" applyFill="1" applyBorder="1" applyAlignment="1">
      <alignment horizontal="left" vertical="center" wrapText="1" readingOrder="1"/>
    </xf>
    <xf numFmtId="0" fontId="7" fillId="2" borderId="1" xfId="0" applyNumberFormat="1" applyFont="1" applyFill="1" applyBorder="1" applyAlignment="1">
      <alignment horizontal="right" vertical="center" wrapText="1" readingOrder="1"/>
    </xf>
    <xf numFmtId="172" fontId="7" fillId="2" borderId="1" xfId="0" applyNumberFormat="1" applyFont="1" applyFill="1" applyBorder="1" applyAlignment="1">
      <alignment horizontal="right" vertical="center" wrapText="1" readingOrder="1"/>
    </xf>
    <xf numFmtId="0" fontId="6" fillId="0" borderId="1" xfId="0" applyNumberFormat="1" applyFont="1" applyFill="1" applyBorder="1" applyAlignment="1">
      <alignment vertical="center" wrapText="1" readingOrder="1"/>
    </xf>
    <xf numFmtId="0" fontId="6" fillId="0" borderId="1" xfId="0" applyNumberFormat="1" applyFont="1" applyFill="1" applyBorder="1" applyAlignment="1">
      <alignment horizontal="center" vertical="center" wrapText="1" readingOrder="1"/>
    </xf>
    <xf numFmtId="0" fontId="6" fillId="0" borderId="1" xfId="0" applyNumberFormat="1" applyFont="1" applyFill="1" applyBorder="1" applyAlignment="1">
      <alignment horizontal="left" vertical="center" wrapText="1" readingOrder="1"/>
    </xf>
    <xf numFmtId="0" fontId="6" fillId="0" borderId="1" xfId="0" applyNumberFormat="1" applyFont="1" applyFill="1" applyBorder="1" applyAlignment="1">
      <alignment horizontal="right" vertical="center" wrapText="1" readingOrder="1"/>
    </xf>
    <xf numFmtId="172" fontId="6" fillId="0" borderId="1" xfId="0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vertical="center" wrapText="1" readingOrder="1"/>
    </xf>
    <xf numFmtId="173" fontId="7" fillId="0" borderId="1" xfId="0" applyNumberFormat="1" applyFont="1" applyFill="1" applyBorder="1" applyAlignment="1">
      <alignment horizontal="right" vertical="center" wrapText="1" readingOrder="1"/>
    </xf>
    <xf numFmtId="0" fontId="7" fillId="0" borderId="1" xfId="0" applyNumberFormat="1" applyFont="1" applyFill="1" applyBorder="1" applyAlignment="1">
      <alignment horizontal="right" vertical="center" wrapText="1" readingOrder="1"/>
    </xf>
    <xf numFmtId="0" fontId="2" fillId="0" borderId="1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0" fontId="2" fillId="0" borderId="1" xfId="1" applyNumberFormat="1" applyFont="1" applyFill="1" applyBorder="1" applyAlignment="1">
      <alignment horizontal="center"/>
    </xf>
    <xf numFmtId="10" fontId="2" fillId="4" borderId="1" xfId="1" applyNumberFormat="1" applyFont="1" applyFill="1" applyBorder="1" applyAlignment="1">
      <alignment horizontal="center"/>
    </xf>
    <xf numFmtId="10" fontId="2" fillId="2" borderId="1" xfId="1" applyNumberFormat="1" applyFont="1" applyFill="1" applyBorder="1" applyAlignment="1">
      <alignment horizontal="center"/>
    </xf>
    <xf numFmtId="0" fontId="3" fillId="0" borderId="0" xfId="0" applyFont="1" applyFill="1" applyBorder="1"/>
    <xf numFmtId="0" fontId="3" fillId="2" borderId="0" xfId="0" applyFont="1" applyFill="1" applyBorder="1"/>
    <xf numFmtId="0" fontId="7" fillId="0" borderId="1" xfId="0" applyFont="1" applyBorder="1" applyAlignment="1">
      <alignment horizontal="center" vertical="center" wrapText="1" readingOrder="1"/>
    </xf>
    <xf numFmtId="0" fontId="3" fillId="0" borderId="1" xfId="0" applyFont="1" applyBorder="1"/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left" vertical="center" wrapText="1" readingOrder="1"/>
    </xf>
    <xf numFmtId="0" fontId="7" fillId="2" borderId="1" xfId="0" applyFont="1" applyFill="1" applyBorder="1" applyAlignment="1">
      <alignment vertical="center" wrapText="1" readingOrder="1"/>
    </xf>
    <xf numFmtId="10" fontId="7" fillId="2" borderId="1" xfId="1" applyNumberFormat="1" applyFont="1" applyFill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left" vertical="center" wrapText="1" readingOrder="1"/>
    </xf>
    <xf numFmtId="0" fontId="6" fillId="0" borderId="1" xfId="0" applyFont="1" applyBorder="1" applyAlignment="1">
      <alignment vertical="center" wrapText="1" readingOrder="1"/>
    </xf>
    <xf numFmtId="172" fontId="6" fillId="0" borderId="1" xfId="0" applyNumberFormat="1" applyFont="1" applyBorder="1" applyAlignment="1">
      <alignment horizontal="right" vertical="center" wrapText="1" readingOrder="1"/>
    </xf>
    <xf numFmtId="10" fontId="7" fillId="0" borderId="1" xfId="1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right" vertical="center" wrapText="1" readingOrder="1"/>
    </xf>
    <xf numFmtId="0" fontId="7" fillId="0" borderId="1" xfId="0" applyFont="1" applyBorder="1" applyAlignment="1">
      <alignment horizontal="left" vertical="center" wrapText="1" readingOrder="1"/>
    </xf>
    <xf numFmtId="0" fontId="7" fillId="0" borderId="1" xfId="0" applyFont="1" applyBorder="1" applyAlignment="1">
      <alignment vertical="center" wrapText="1" readingOrder="1"/>
    </xf>
    <xf numFmtId="173" fontId="7" fillId="0" borderId="1" xfId="0" applyNumberFormat="1" applyFont="1" applyBorder="1" applyAlignment="1">
      <alignment horizontal="right" vertical="center" wrapText="1" readingOrder="1"/>
    </xf>
    <xf numFmtId="0" fontId="7" fillId="0" borderId="1" xfId="0" applyFont="1" applyBorder="1" applyAlignment="1">
      <alignment horizontal="right" vertical="center" wrapText="1" readingOrder="1"/>
    </xf>
    <xf numFmtId="0" fontId="6" fillId="5" borderId="1" xfId="0" applyFont="1" applyFill="1" applyBorder="1" applyAlignment="1">
      <alignment horizontal="center" vertical="center" wrapText="1" readingOrder="1"/>
    </xf>
    <xf numFmtId="0" fontId="7" fillId="5" borderId="1" xfId="0" applyFont="1" applyFill="1" applyBorder="1" applyAlignment="1">
      <alignment horizontal="left" vertical="center" wrapText="1" readingOrder="1"/>
    </xf>
    <xf numFmtId="0" fontId="6" fillId="5" borderId="1" xfId="0" applyFont="1" applyFill="1" applyBorder="1" applyAlignment="1">
      <alignment vertical="center" wrapText="1" readingOrder="1"/>
    </xf>
    <xf numFmtId="0" fontId="6" fillId="5" borderId="1" xfId="0" applyFont="1" applyFill="1" applyBorder="1" applyAlignment="1">
      <alignment horizontal="left" vertical="center" wrapText="1" readingOrder="1"/>
    </xf>
    <xf numFmtId="173" fontId="7" fillId="5" borderId="1" xfId="0" applyNumberFormat="1" applyFont="1" applyFill="1" applyBorder="1" applyAlignment="1">
      <alignment horizontal="righ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7" fillId="3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Porcentaje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3"/>
  <sheetViews>
    <sheetView showGridLines="0" workbookViewId="0">
      <selection activeCell="C1" sqref="C1:X3"/>
    </sheetView>
  </sheetViews>
  <sheetFormatPr baseColWidth="10" defaultRowHeight="15" x14ac:dyDescent="0.25"/>
  <cols>
    <col min="1" max="1" width="13.42578125" customWidth="1"/>
    <col min="2" max="2" width="27" customWidth="1"/>
    <col min="3" max="3" width="21.5703125" customWidth="1"/>
    <col min="4" max="5" width="5.42578125" customWidth="1"/>
    <col min="6" max="11" width="5.42578125" hidden="1" customWidth="1"/>
    <col min="12" max="12" width="7" hidden="1" customWidth="1"/>
    <col min="13" max="13" width="9.5703125" customWidth="1"/>
    <col min="14" max="14" width="8" customWidth="1"/>
    <col min="15" max="15" width="9.5703125" customWidth="1"/>
    <col min="16" max="16" width="27.5703125" customWidth="1"/>
    <col min="17" max="17" width="15.140625" hidden="1" customWidth="1"/>
    <col min="18" max="18" width="17.85546875" hidden="1" customWidth="1"/>
    <col min="19" max="22" width="18.85546875" customWidth="1"/>
    <col min="23" max="23" width="11.42578125" style="23" customWidth="1"/>
    <col min="24" max="24" width="10.140625" style="23" bestFit="1" customWidth="1"/>
  </cols>
  <sheetData>
    <row r="1" spans="1:24" x14ac:dyDescent="0.25">
      <c r="A1" s="1" t="s">
        <v>0</v>
      </c>
      <c r="B1" s="4">
        <v>2025</v>
      </c>
      <c r="C1" s="50" t="s">
        <v>59</v>
      </c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</row>
    <row r="2" spans="1:24" x14ac:dyDescent="0.25">
      <c r="A2" s="1" t="s">
        <v>2</v>
      </c>
      <c r="B2" s="4" t="s">
        <v>3</v>
      </c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  <c r="R2" s="50"/>
      <c r="S2" s="50"/>
      <c r="T2" s="50"/>
      <c r="U2" s="50"/>
      <c r="V2" s="50"/>
      <c r="W2" s="50"/>
      <c r="X2" s="50"/>
    </row>
    <row r="3" spans="1:24" x14ac:dyDescent="0.25">
      <c r="A3" s="1" t="s">
        <v>4</v>
      </c>
      <c r="B3" s="4" t="s">
        <v>5</v>
      </c>
      <c r="C3" s="50"/>
      <c r="D3" s="50"/>
      <c r="E3" s="50"/>
      <c r="F3" s="50"/>
      <c r="G3" s="50"/>
      <c r="H3" s="50"/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</row>
    <row r="4" spans="1:24" ht="24" x14ac:dyDescent="0.25">
      <c r="A4" s="1" t="s">
        <v>6</v>
      </c>
      <c r="B4" s="4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  <c r="I4" s="8" t="s">
        <v>14</v>
      </c>
      <c r="J4" s="8" t="s">
        <v>15</v>
      </c>
      <c r="K4" s="8" t="s">
        <v>16</v>
      </c>
      <c r="L4" s="8" t="s">
        <v>17</v>
      </c>
      <c r="M4" s="8" t="s">
        <v>18</v>
      </c>
      <c r="N4" s="8" t="s">
        <v>19</v>
      </c>
      <c r="O4" s="8" t="s">
        <v>20</v>
      </c>
      <c r="P4" s="8" t="s">
        <v>21</v>
      </c>
      <c r="Q4" s="8" t="s">
        <v>22</v>
      </c>
      <c r="R4" s="8" t="s">
        <v>23</v>
      </c>
      <c r="S4" s="8" t="s">
        <v>24</v>
      </c>
      <c r="T4" s="8" t="s">
        <v>25</v>
      </c>
      <c r="U4" s="8" t="s">
        <v>26</v>
      </c>
      <c r="V4" s="8" t="s">
        <v>27</v>
      </c>
      <c r="W4" s="22" t="s">
        <v>57</v>
      </c>
      <c r="X4" s="22" t="s">
        <v>58</v>
      </c>
    </row>
    <row r="5" spans="1:24" ht="31.5" x14ac:dyDescent="0.25">
      <c r="A5" s="3" t="s">
        <v>28</v>
      </c>
      <c r="B5" s="5" t="s">
        <v>29</v>
      </c>
      <c r="C5" s="9" t="s">
        <v>30</v>
      </c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1" t="s">
        <v>31</v>
      </c>
      <c r="Q5" s="12" t="s">
        <v>1</v>
      </c>
      <c r="R5" s="12" t="s">
        <v>1</v>
      </c>
      <c r="S5" s="13">
        <v>7813144283.6000004</v>
      </c>
      <c r="T5" s="13">
        <v>6908952288.6599998</v>
      </c>
      <c r="U5" s="13">
        <v>6904787269.6599998</v>
      </c>
      <c r="V5" s="13">
        <v>6904787269.6599998</v>
      </c>
      <c r="W5" s="26">
        <f>+T5/S5</f>
        <v>0.88427296845932768</v>
      </c>
      <c r="X5" s="26">
        <f>+V5/T5</f>
        <v>0.99939715620748515</v>
      </c>
    </row>
    <row r="6" spans="1:24" ht="33.75" x14ac:dyDescent="0.25">
      <c r="A6" s="2" t="s">
        <v>28</v>
      </c>
      <c r="B6" s="6" t="s">
        <v>29</v>
      </c>
      <c r="C6" s="14" t="s">
        <v>32</v>
      </c>
      <c r="D6" s="15" t="s">
        <v>30</v>
      </c>
      <c r="E6" s="15" t="s">
        <v>33</v>
      </c>
      <c r="F6" s="15"/>
      <c r="G6" s="15"/>
      <c r="H6" s="15"/>
      <c r="I6" s="15"/>
      <c r="J6" s="15"/>
      <c r="K6" s="15"/>
      <c r="L6" s="15"/>
      <c r="M6" s="15" t="s">
        <v>34</v>
      </c>
      <c r="N6" s="15">
        <v>10</v>
      </c>
      <c r="O6" s="15" t="s">
        <v>35</v>
      </c>
      <c r="P6" s="16" t="s">
        <v>36</v>
      </c>
      <c r="Q6" s="17" t="s">
        <v>1</v>
      </c>
      <c r="R6" s="17" t="s">
        <v>1</v>
      </c>
      <c r="S6" s="18">
        <v>3672519158</v>
      </c>
      <c r="T6" s="18">
        <v>3672519158</v>
      </c>
      <c r="U6" s="18">
        <v>3672519158</v>
      </c>
      <c r="V6" s="18">
        <v>3672519158</v>
      </c>
      <c r="W6" s="24">
        <f t="shared" ref="W6:W18" si="0">+T6/S6</f>
        <v>1</v>
      </c>
      <c r="X6" s="24">
        <f t="shared" ref="X6:X18" si="1">+V6/T6</f>
        <v>1</v>
      </c>
    </row>
    <row r="7" spans="1:24" ht="33.75" x14ac:dyDescent="0.25">
      <c r="A7" s="2" t="s">
        <v>28</v>
      </c>
      <c r="B7" s="6" t="s">
        <v>29</v>
      </c>
      <c r="C7" s="14" t="s">
        <v>37</v>
      </c>
      <c r="D7" s="15" t="s">
        <v>30</v>
      </c>
      <c r="E7" s="15" t="s">
        <v>38</v>
      </c>
      <c r="F7" s="15"/>
      <c r="G7" s="15"/>
      <c r="H7" s="15"/>
      <c r="I7" s="15"/>
      <c r="J7" s="15"/>
      <c r="K7" s="15"/>
      <c r="L7" s="15"/>
      <c r="M7" s="15" t="s">
        <v>34</v>
      </c>
      <c r="N7" s="15">
        <v>10</v>
      </c>
      <c r="O7" s="15" t="s">
        <v>35</v>
      </c>
      <c r="P7" s="16" t="s">
        <v>39</v>
      </c>
      <c r="Q7" s="17" t="s">
        <v>1</v>
      </c>
      <c r="R7" s="17" t="s">
        <v>1</v>
      </c>
      <c r="S7" s="18">
        <v>1636393046.8599999</v>
      </c>
      <c r="T7" s="18">
        <v>1021824909.48</v>
      </c>
      <c r="U7" s="18">
        <v>1017659890.48</v>
      </c>
      <c r="V7" s="18">
        <v>1017659890.48</v>
      </c>
      <c r="W7" s="24">
        <f t="shared" si="0"/>
        <v>0.62443733273050339</v>
      </c>
      <c r="X7" s="24">
        <f t="shared" si="1"/>
        <v>0.99592394062685397</v>
      </c>
    </row>
    <row r="8" spans="1:24" ht="33.75" x14ac:dyDescent="0.25">
      <c r="A8" s="2" t="s">
        <v>28</v>
      </c>
      <c r="B8" s="6" t="s">
        <v>29</v>
      </c>
      <c r="C8" s="14" t="s">
        <v>37</v>
      </c>
      <c r="D8" s="15" t="s">
        <v>30</v>
      </c>
      <c r="E8" s="15" t="s">
        <v>38</v>
      </c>
      <c r="F8" s="15"/>
      <c r="G8" s="15"/>
      <c r="H8" s="15"/>
      <c r="I8" s="15"/>
      <c r="J8" s="15"/>
      <c r="K8" s="15"/>
      <c r="L8" s="15"/>
      <c r="M8" s="15" t="s">
        <v>40</v>
      </c>
      <c r="N8" s="15">
        <v>20</v>
      </c>
      <c r="O8" s="15" t="s">
        <v>35</v>
      </c>
      <c r="P8" s="16" t="s">
        <v>39</v>
      </c>
      <c r="Q8" s="17" t="s">
        <v>1</v>
      </c>
      <c r="R8" s="17" t="s">
        <v>1</v>
      </c>
      <c r="S8" s="18">
        <v>2481129160.7399998</v>
      </c>
      <c r="T8" s="18">
        <v>2194811070.1799998</v>
      </c>
      <c r="U8" s="18">
        <v>2194811070.1799998</v>
      </c>
      <c r="V8" s="18">
        <v>2194811070.1799998</v>
      </c>
      <c r="W8" s="24">
        <f t="shared" si="0"/>
        <v>0.8846016986577977</v>
      </c>
      <c r="X8" s="24">
        <f t="shared" si="1"/>
        <v>1</v>
      </c>
    </row>
    <row r="9" spans="1:24" ht="33.75" x14ac:dyDescent="0.25">
      <c r="A9" s="2" t="s">
        <v>28</v>
      </c>
      <c r="B9" s="6" t="s">
        <v>29</v>
      </c>
      <c r="C9" s="14" t="s">
        <v>41</v>
      </c>
      <c r="D9" s="15" t="s">
        <v>30</v>
      </c>
      <c r="E9" s="15" t="s">
        <v>42</v>
      </c>
      <c r="F9" s="15"/>
      <c r="G9" s="15"/>
      <c r="H9" s="15"/>
      <c r="I9" s="15"/>
      <c r="J9" s="15"/>
      <c r="K9" s="15"/>
      <c r="L9" s="15"/>
      <c r="M9" s="15" t="s">
        <v>34</v>
      </c>
      <c r="N9" s="15">
        <v>10</v>
      </c>
      <c r="O9" s="15" t="s">
        <v>35</v>
      </c>
      <c r="P9" s="16" t="s">
        <v>43</v>
      </c>
      <c r="Q9" s="17" t="s">
        <v>1</v>
      </c>
      <c r="R9" s="17" t="s">
        <v>1</v>
      </c>
      <c r="S9" s="18">
        <v>23102918</v>
      </c>
      <c r="T9" s="18">
        <v>19797151</v>
      </c>
      <c r="U9" s="18">
        <v>19797151</v>
      </c>
      <c r="V9" s="18">
        <v>19797151</v>
      </c>
      <c r="W9" s="24">
        <f t="shared" si="0"/>
        <v>0.85691127848006043</v>
      </c>
      <c r="X9" s="24">
        <f t="shared" si="1"/>
        <v>1</v>
      </c>
    </row>
    <row r="10" spans="1:24" ht="31.5" x14ac:dyDescent="0.25">
      <c r="A10" s="3" t="s">
        <v>28</v>
      </c>
      <c r="B10" s="5" t="s">
        <v>29</v>
      </c>
      <c r="C10" s="9" t="s">
        <v>44</v>
      </c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1" t="s">
        <v>45</v>
      </c>
      <c r="Q10" s="12" t="s">
        <v>1</v>
      </c>
      <c r="R10" s="12" t="s">
        <v>1</v>
      </c>
      <c r="S10" s="13">
        <v>1842672409.6099999</v>
      </c>
      <c r="T10" s="13">
        <v>1688689615.55</v>
      </c>
      <c r="U10" s="13">
        <v>1688689615.55</v>
      </c>
      <c r="V10" s="13">
        <v>1688689615.55</v>
      </c>
      <c r="W10" s="26">
        <f t="shared" si="0"/>
        <v>0.91643506829703369</v>
      </c>
      <c r="X10" s="26">
        <f t="shared" si="1"/>
        <v>1</v>
      </c>
    </row>
    <row r="11" spans="1:24" ht="33.75" x14ac:dyDescent="0.25">
      <c r="A11" s="2" t="s">
        <v>28</v>
      </c>
      <c r="B11" s="6" t="s">
        <v>29</v>
      </c>
      <c r="C11" s="14" t="s">
        <v>46</v>
      </c>
      <c r="D11" s="15" t="s">
        <v>44</v>
      </c>
      <c r="E11" s="15" t="s">
        <v>47</v>
      </c>
      <c r="F11" s="15"/>
      <c r="G11" s="15"/>
      <c r="H11" s="15"/>
      <c r="I11" s="15"/>
      <c r="J11" s="15"/>
      <c r="K11" s="15"/>
      <c r="L11" s="15"/>
      <c r="M11" s="15" t="s">
        <v>34</v>
      </c>
      <c r="N11" s="15">
        <v>10</v>
      </c>
      <c r="O11" s="15" t="s">
        <v>35</v>
      </c>
      <c r="P11" s="16" t="s">
        <v>48</v>
      </c>
      <c r="Q11" s="17" t="s">
        <v>1</v>
      </c>
      <c r="R11" s="17" t="s">
        <v>1</v>
      </c>
      <c r="S11" s="18">
        <v>338271489.07999998</v>
      </c>
      <c r="T11" s="18">
        <v>309356206.99000001</v>
      </c>
      <c r="U11" s="18">
        <v>309356206.99000001</v>
      </c>
      <c r="V11" s="18">
        <v>309356206.99000001</v>
      </c>
      <c r="W11" s="24">
        <f t="shared" si="0"/>
        <v>0.91452048717247458</v>
      </c>
      <c r="X11" s="24">
        <f t="shared" si="1"/>
        <v>1</v>
      </c>
    </row>
    <row r="12" spans="1:24" ht="33.75" x14ac:dyDescent="0.25">
      <c r="A12" s="2" t="s">
        <v>28</v>
      </c>
      <c r="B12" s="6" t="s">
        <v>29</v>
      </c>
      <c r="C12" s="14" t="s">
        <v>46</v>
      </c>
      <c r="D12" s="15" t="s">
        <v>44</v>
      </c>
      <c r="E12" s="15" t="s">
        <v>47</v>
      </c>
      <c r="F12" s="15"/>
      <c r="G12" s="15"/>
      <c r="H12" s="15"/>
      <c r="I12" s="15"/>
      <c r="J12" s="15"/>
      <c r="K12" s="15"/>
      <c r="L12" s="15"/>
      <c r="M12" s="15" t="s">
        <v>40</v>
      </c>
      <c r="N12" s="15">
        <v>20</v>
      </c>
      <c r="O12" s="15" t="s">
        <v>35</v>
      </c>
      <c r="P12" s="16" t="s">
        <v>48</v>
      </c>
      <c r="Q12" s="17" t="s">
        <v>1</v>
      </c>
      <c r="R12" s="17" t="s">
        <v>1</v>
      </c>
      <c r="S12" s="18">
        <v>132818286.44</v>
      </c>
      <c r="T12" s="18">
        <v>116580286.44</v>
      </c>
      <c r="U12" s="18">
        <v>116580286.44</v>
      </c>
      <c r="V12" s="18">
        <v>116580286.44</v>
      </c>
      <c r="W12" s="24">
        <f t="shared" si="0"/>
        <v>0.87774273832891647</v>
      </c>
      <c r="X12" s="24">
        <f t="shared" si="1"/>
        <v>1</v>
      </c>
    </row>
    <row r="13" spans="1:24" ht="33.75" x14ac:dyDescent="0.25">
      <c r="A13" s="2" t="s">
        <v>28</v>
      </c>
      <c r="B13" s="6" t="s">
        <v>29</v>
      </c>
      <c r="C13" s="14" t="s">
        <v>46</v>
      </c>
      <c r="D13" s="15" t="s">
        <v>44</v>
      </c>
      <c r="E13" s="15" t="s">
        <v>47</v>
      </c>
      <c r="F13" s="15"/>
      <c r="G13" s="15"/>
      <c r="H13" s="15"/>
      <c r="I13" s="15"/>
      <c r="J13" s="15"/>
      <c r="K13" s="15"/>
      <c r="L13" s="15"/>
      <c r="M13" s="15" t="s">
        <v>40</v>
      </c>
      <c r="N13" s="15">
        <v>21</v>
      </c>
      <c r="O13" s="15" t="s">
        <v>35</v>
      </c>
      <c r="P13" s="16" t="s">
        <v>48</v>
      </c>
      <c r="Q13" s="17" t="s">
        <v>1</v>
      </c>
      <c r="R13" s="17" t="s">
        <v>1</v>
      </c>
      <c r="S13" s="18">
        <v>312628003</v>
      </c>
      <c r="T13" s="18">
        <v>277359224</v>
      </c>
      <c r="U13" s="18">
        <v>277359224</v>
      </c>
      <c r="V13" s="18">
        <v>277359224</v>
      </c>
      <c r="W13" s="24">
        <f t="shared" si="0"/>
        <v>0.88718611684955173</v>
      </c>
      <c r="X13" s="24">
        <f t="shared" si="1"/>
        <v>1</v>
      </c>
    </row>
    <row r="14" spans="1:24" ht="45" x14ac:dyDescent="0.25">
      <c r="A14" s="2" t="s">
        <v>28</v>
      </c>
      <c r="B14" s="6" t="s">
        <v>29</v>
      </c>
      <c r="C14" s="14" t="s">
        <v>49</v>
      </c>
      <c r="D14" s="15" t="s">
        <v>44</v>
      </c>
      <c r="E14" s="15" t="s">
        <v>50</v>
      </c>
      <c r="F14" s="15"/>
      <c r="G14" s="15"/>
      <c r="H14" s="15"/>
      <c r="I14" s="15"/>
      <c r="J14" s="15"/>
      <c r="K14" s="15"/>
      <c r="L14" s="15"/>
      <c r="M14" s="15" t="s">
        <v>34</v>
      </c>
      <c r="N14" s="15">
        <v>10</v>
      </c>
      <c r="O14" s="15" t="s">
        <v>35</v>
      </c>
      <c r="P14" s="16" t="s">
        <v>51</v>
      </c>
      <c r="Q14" s="17" t="s">
        <v>1</v>
      </c>
      <c r="R14" s="17" t="s">
        <v>1</v>
      </c>
      <c r="S14" s="18">
        <v>994724211.52999997</v>
      </c>
      <c r="T14" s="18">
        <v>931490209.12</v>
      </c>
      <c r="U14" s="18">
        <v>931490209.12</v>
      </c>
      <c r="V14" s="18">
        <v>931490209.12</v>
      </c>
      <c r="W14" s="24">
        <f t="shared" si="0"/>
        <v>0.93643061898258328</v>
      </c>
      <c r="X14" s="24">
        <f t="shared" si="1"/>
        <v>1</v>
      </c>
    </row>
    <row r="15" spans="1:24" ht="45" x14ac:dyDescent="0.25">
      <c r="A15" s="2" t="s">
        <v>28</v>
      </c>
      <c r="B15" s="6" t="s">
        <v>29</v>
      </c>
      <c r="C15" s="14" t="s">
        <v>49</v>
      </c>
      <c r="D15" s="15" t="s">
        <v>44</v>
      </c>
      <c r="E15" s="15" t="s">
        <v>50</v>
      </c>
      <c r="F15" s="15"/>
      <c r="G15" s="15"/>
      <c r="H15" s="15"/>
      <c r="I15" s="15"/>
      <c r="J15" s="15"/>
      <c r="K15" s="15"/>
      <c r="L15" s="15"/>
      <c r="M15" s="15" t="s">
        <v>40</v>
      </c>
      <c r="N15" s="15">
        <v>20</v>
      </c>
      <c r="O15" s="15" t="s">
        <v>35</v>
      </c>
      <c r="P15" s="16" t="s">
        <v>51</v>
      </c>
      <c r="Q15" s="17" t="s">
        <v>1</v>
      </c>
      <c r="R15" s="17" t="s">
        <v>1</v>
      </c>
      <c r="S15" s="18">
        <v>53903689</v>
      </c>
      <c r="T15" s="18">
        <v>53903689</v>
      </c>
      <c r="U15" s="18">
        <v>53903689</v>
      </c>
      <c r="V15" s="18">
        <v>53903689</v>
      </c>
      <c r="W15" s="24">
        <f t="shared" si="0"/>
        <v>1</v>
      </c>
      <c r="X15" s="24">
        <f t="shared" si="1"/>
        <v>1</v>
      </c>
    </row>
    <row r="16" spans="1:24" ht="45" x14ac:dyDescent="0.25">
      <c r="A16" s="2" t="s">
        <v>28</v>
      </c>
      <c r="B16" s="6" t="s">
        <v>29</v>
      </c>
      <c r="C16" s="14" t="s">
        <v>49</v>
      </c>
      <c r="D16" s="15" t="s">
        <v>44</v>
      </c>
      <c r="E16" s="15" t="s">
        <v>50</v>
      </c>
      <c r="F16" s="15"/>
      <c r="G16" s="15"/>
      <c r="H16" s="15"/>
      <c r="I16" s="15"/>
      <c r="J16" s="15"/>
      <c r="K16" s="15"/>
      <c r="L16" s="15"/>
      <c r="M16" s="15" t="s">
        <v>40</v>
      </c>
      <c r="N16" s="15">
        <v>21</v>
      </c>
      <c r="O16" s="15" t="s">
        <v>35</v>
      </c>
      <c r="P16" s="16" t="s">
        <v>51</v>
      </c>
      <c r="Q16" s="17" t="s">
        <v>1</v>
      </c>
      <c r="R16" s="17" t="s">
        <v>1</v>
      </c>
      <c r="S16" s="18">
        <v>10326730.560000001</v>
      </c>
      <c r="T16" s="18">
        <v>0</v>
      </c>
      <c r="U16" s="18">
        <v>0</v>
      </c>
      <c r="V16" s="18">
        <v>0</v>
      </c>
      <c r="W16" s="25">
        <f t="shared" si="0"/>
        <v>0</v>
      </c>
      <c r="X16" s="25" t="e">
        <f t="shared" si="1"/>
        <v>#DIV/0!</v>
      </c>
    </row>
    <row r="17" spans="1:24" x14ac:dyDescent="0.25">
      <c r="A17" s="2"/>
      <c r="B17" s="6"/>
      <c r="C17" s="14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4"/>
      <c r="Q17" s="17"/>
      <c r="R17" s="17"/>
      <c r="S17" s="17"/>
      <c r="T17" s="17"/>
      <c r="U17" s="17"/>
      <c r="V17" s="17"/>
      <c r="W17" s="24"/>
      <c r="X17" s="24"/>
    </row>
    <row r="18" spans="1:24" x14ac:dyDescent="0.25">
      <c r="A18" s="2" t="s">
        <v>1</v>
      </c>
      <c r="B18" s="7" t="s">
        <v>52</v>
      </c>
      <c r="C18" s="19" t="s">
        <v>30</v>
      </c>
      <c r="D18" s="15" t="s">
        <v>1</v>
      </c>
      <c r="E18" s="15" t="s">
        <v>1</v>
      </c>
      <c r="F18" s="15" t="s">
        <v>1</v>
      </c>
      <c r="G18" s="15" t="s">
        <v>1</v>
      </c>
      <c r="H18" s="15" t="s">
        <v>1</v>
      </c>
      <c r="I18" s="15" t="s">
        <v>1</v>
      </c>
      <c r="J18" s="15" t="s">
        <v>1</v>
      </c>
      <c r="K18" s="15" t="s">
        <v>1</v>
      </c>
      <c r="L18" s="15" t="s">
        <v>1</v>
      </c>
      <c r="M18" s="15" t="s">
        <v>1</v>
      </c>
      <c r="N18" s="15" t="s">
        <v>1</v>
      </c>
      <c r="O18" s="15" t="s">
        <v>1</v>
      </c>
      <c r="P18" s="19" t="s">
        <v>53</v>
      </c>
      <c r="Q18" s="17" t="s">
        <v>1</v>
      </c>
      <c r="R18" s="17" t="s">
        <v>1</v>
      </c>
      <c r="S18" s="20">
        <v>7813144283.6000004</v>
      </c>
      <c r="T18" s="20">
        <v>6908952288.6599998</v>
      </c>
      <c r="U18" s="20">
        <v>6904787269.6599998</v>
      </c>
      <c r="V18" s="20">
        <v>6904787269.6599998</v>
      </c>
      <c r="W18" s="24">
        <f t="shared" si="0"/>
        <v>0.88427296845932768</v>
      </c>
      <c r="X18" s="24">
        <f t="shared" si="1"/>
        <v>0.99939715620748515</v>
      </c>
    </row>
    <row r="19" spans="1:24" x14ac:dyDescent="0.25">
      <c r="A19" s="2" t="s">
        <v>1</v>
      </c>
      <c r="B19" s="7" t="s">
        <v>52</v>
      </c>
      <c r="C19" s="19" t="s">
        <v>54</v>
      </c>
      <c r="D19" s="15" t="s">
        <v>1</v>
      </c>
      <c r="E19" s="15" t="s">
        <v>1</v>
      </c>
      <c r="F19" s="15" t="s">
        <v>1</v>
      </c>
      <c r="G19" s="15" t="s">
        <v>1</v>
      </c>
      <c r="H19" s="15" t="s">
        <v>1</v>
      </c>
      <c r="I19" s="15" t="s">
        <v>1</v>
      </c>
      <c r="J19" s="15" t="s">
        <v>1</v>
      </c>
      <c r="K19" s="15" t="s">
        <v>1</v>
      </c>
      <c r="L19" s="15" t="s">
        <v>1</v>
      </c>
      <c r="M19" s="15" t="s">
        <v>1</v>
      </c>
      <c r="N19" s="15" t="s">
        <v>1</v>
      </c>
      <c r="O19" s="15" t="s">
        <v>1</v>
      </c>
      <c r="P19" s="19" t="s">
        <v>55</v>
      </c>
      <c r="Q19" s="17" t="s">
        <v>1</v>
      </c>
      <c r="R19" s="17" t="s">
        <v>1</v>
      </c>
      <c r="S19" s="21"/>
      <c r="T19" s="21"/>
      <c r="U19" s="21"/>
      <c r="V19" s="21"/>
      <c r="W19" s="24"/>
      <c r="X19" s="24"/>
    </row>
    <row r="20" spans="1:24" x14ac:dyDescent="0.25">
      <c r="A20" s="2" t="s">
        <v>1</v>
      </c>
      <c r="B20" s="7" t="s">
        <v>52</v>
      </c>
      <c r="C20" s="19" t="s">
        <v>44</v>
      </c>
      <c r="D20" s="15" t="s">
        <v>1</v>
      </c>
      <c r="E20" s="15" t="s">
        <v>1</v>
      </c>
      <c r="F20" s="15" t="s">
        <v>1</v>
      </c>
      <c r="G20" s="15" t="s">
        <v>1</v>
      </c>
      <c r="H20" s="15" t="s">
        <v>1</v>
      </c>
      <c r="I20" s="15" t="s">
        <v>1</v>
      </c>
      <c r="J20" s="15" t="s">
        <v>1</v>
      </c>
      <c r="K20" s="15" t="s">
        <v>1</v>
      </c>
      <c r="L20" s="15" t="s">
        <v>1</v>
      </c>
      <c r="M20" s="15" t="s">
        <v>1</v>
      </c>
      <c r="N20" s="15" t="s">
        <v>1</v>
      </c>
      <c r="O20" s="15" t="s">
        <v>1</v>
      </c>
      <c r="P20" s="19" t="s">
        <v>45</v>
      </c>
      <c r="Q20" s="17" t="s">
        <v>1</v>
      </c>
      <c r="R20" s="17" t="s">
        <v>1</v>
      </c>
      <c r="S20" s="20">
        <v>1842672409.6099999</v>
      </c>
      <c r="T20" s="20">
        <v>1688689615.55</v>
      </c>
      <c r="U20" s="20">
        <v>1688689615.55</v>
      </c>
      <c r="V20" s="20">
        <v>1688689615.55</v>
      </c>
      <c r="W20" s="24">
        <f>+T20/S20</f>
        <v>0.91643506829703369</v>
      </c>
      <c r="X20" s="24">
        <f>+V20/T20</f>
        <v>1</v>
      </c>
    </row>
    <row r="21" spans="1:24" x14ac:dyDescent="0.25">
      <c r="A21" s="2" t="s">
        <v>1</v>
      </c>
      <c r="B21" s="7" t="s">
        <v>1</v>
      </c>
      <c r="C21" s="14" t="s">
        <v>1</v>
      </c>
      <c r="D21" s="15" t="s">
        <v>1</v>
      </c>
      <c r="E21" s="15" t="s">
        <v>1</v>
      </c>
      <c r="F21" s="15" t="s">
        <v>1</v>
      </c>
      <c r="G21" s="15" t="s">
        <v>1</v>
      </c>
      <c r="H21" s="15" t="s">
        <v>1</v>
      </c>
      <c r="I21" s="15" t="s">
        <v>1</v>
      </c>
      <c r="J21" s="15" t="s">
        <v>1</v>
      </c>
      <c r="K21" s="15" t="s">
        <v>1</v>
      </c>
      <c r="L21" s="15" t="s">
        <v>1</v>
      </c>
      <c r="M21" s="15" t="s">
        <v>1</v>
      </c>
      <c r="N21" s="15" t="s">
        <v>1</v>
      </c>
      <c r="O21" s="15" t="s">
        <v>1</v>
      </c>
      <c r="P21" s="16" t="s">
        <v>1</v>
      </c>
      <c r="Q21" s="17" t="s">
        <v>1</v>
      </c>
      <c r="R21" s="17" t="s">
        <v>1</v>
      </c>
      <c r="S21" s="21" t="s">
        <v>1</v>
      </c>
      <c r="T21" s="21" t="s">
        <v>1</v>
      </c>
      <c r="U21" s="21"/>
      <c r="V21" s="21"/>
      <c r="W21" s="24"/>
      <c r="X21" s="24"/>
    </row>
    <row r="22" spans="1:24" x14ac:dyDescent="0.25">
      <c r="A22" s="2" t="s">
        <v>1</v>
      </c>
      <c r="B22" s="7" t="s">
        <v>56</v>
      </c>
      <c r="C22" s="14" t="s">
        <v>1</v>
      </c>
      <c r="D22" s="15" t="s">
        <v>1</v>
      </c>
      <c r="E22" s="15" t="s">
        <v>1</v>
      </c>
      <c r="F22" s="15" t="s">
        <v>1</v>
      </c>
      <c r="G22" s="15" t="s">
        <v>1</v>
      </c>
      <c r="H22" s="15" t="s">
        <v>1</v>
      </c>
      <c r="I22" s="15" t="s">
        <v>1</v>
      </c>
      <c r="J22" s="15" t="s">
        <v>1</v>
      </c>
      <c r="K22" s="15" t="s">
        <v>1</v>
      </c>
      <c r="L22" s="15" t="s">
        <v>1</v>
      </c>
      <c r="M22" s="15" t="s">
        <v>1</v>
      </c>
      <c r="N22" s="15" t="s">
        <v>1</v>
      </c>
      <c r="O22" s="15" t="s">
        <v>1</v>
      </c>
      <c r="P22" s="16" t="s">
        <v>1</v>
      </c>
      <c r="Q22" s="17" t="s">
        <v>1</v>
      </c>
      <c r="R22" s="17" t="s">
        <v>1</v>
      </c>
      <c r="S22" s="20">
        <v>9655816693.2099991</v>
      </c>
      <c r="T22" s="20">
        <v>8597641904.2099991</v>
      </c>
      <c r="U22" s="20">
        <v>8593476885.2099991</v>
      </c>
      <c r="V22" s="20">
        <v>8593476885.2099991</v>
      </c>
      <c r="W22" s="24">
        <f>+T22/S22</f>
        <v>0.89041063820690469</v>
      </c>
      <c r="X22" s="24">
        <f>+V22/T22</f>
        <v>0.99951556263375418</v>
      </c>
    </row>
    <row r="23" spans="1:24" ht="33.950000000000003" customHeight="1" x14ac:dyDescent="0.25"/>
  </sheetData>
  <mergeCells count="1">
    <mergeCell ref="C1:X3"/>
  </mergeCells>
  <pageMargins left="0.78740157480314998" right="0.78740157480314998" top="0.78740157480314998" bottom="0.78740157480314998" header="0.78740157480314998" footer="0.78740157480314998"/>
  <pageSetup paperSize="5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"/>
  <sheetViews>
    <sheetView tabSelected="1" workbookViewId="0">
      <selection activeCell="M6" sqref="M6"/>
    </sheetView>
  </sheetViews>
  <sheetFormatPr baseColWidth="10" defaultRowHeight="27.75" customHeight="1" x14ac:dyDescent="0.2"/>
  <cols>
    <col min="1" max="1" width="11.42578125" style="27"/>
    <col min="2" max="2" width="23.7109375" style="27" customWidth="1"/>
    <col min="3" max="6" width="11.42578125" style="27"/>
    <col min="7" max="7" width="11.5703125" style="27" bestFit="1" customWidth="1"/>
    <col min="8" max="8" width="11.42578125" style="27"/>
    <col min="9" max="9" width="18.85546875" style="27" customWidth="1"/>
    <col min="10" max="12" width="13" style="27" bestFit="1" customWidth="1"/>
    <col min="13" max="13" width="11.5703125" style="27" bestFit="1" customWidth="1"/>
    <col min="14" max="16384" width="11.42578125" style="27"/>
  </cols>
  <sheetData>
    <row r="1" spans="1:13" ht="24" customHeight="1" x14ac:dyDescent="0.2">
      <c r="A1" s="29" t="s">
        <v>0</v>
      </c>
      <c r="B1" s="29">
        <v>2025</v>
      </c>
      <c r="C1" s="51" t="s">
        <v>60</v>
      </c>
      <c r="D1" s="51"/>
      <c r="E1" s="51"/>
      <c r="F1" s="51"/>
      <c r="G1" s="51"/>
      <c r="H1" s="51"/>
      <c r="I1" s="51"/>
      <c r="J1" s="51"/>
      <c r="K1" s="51"/>
      <c r="L1" s="51"/>
      <c r="M1" s="30"/>
    </row>
    <row r="2" spans="1:13" ht="19.5" customHeight="1" x14ac:dyDescent="0.2">
      <c r="A2" s="29" t="s">
        <v>2</v>
      </c>
      <c r="B2" s="29" t="s">
        <v>61</v>
      </c>
      <c r="C2" s="51"/>
      <c r="D2" s="51"/>
      <c r="E2" s="51"/>
      <c r="F2" s="51"/>
      <c r="G2" s="51"/>
      <c r="H2" s="51"/>
      <c r="I2" s="51"/>
      <c r="J2" s="51"/>
      <c r="K2" s="51"/>
      <c r="L2" s="51"/>
      <c r="M2" s="30"/>
    </row>
    <row r="3" spans="1:13" ht="23.25" customHeight="1" x14ac:dyDescent="0.2">
      <c r="A3" s="29" t="s">
        <v>4</v>
      </c>
      <c r="B3" s="29" t="s">
        <v>62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30"/>
    </row>
    <row r="4" spans="1:13" ht="27.75" customHeight="1" x14ac:dyDescent="0.2">
      <c r="A4" s="29" t="s">
        <v>6</v>
      </c>
      <c r="B4" s="29" t="s">
        <v>7</v>
      </c>
      <c r="C4" s="29" t="s">
        <v>8</v>
      </c>
      <c r="D4" s="29" t="s">
        <v>9</v>
      </c>
      <c r="E4" s="29" t="s">
        <v>10</v>
      </c>
      <c r="F4" s="29" t="s">
        <v>18</v>
      </c>
      <c r="G4" s="29" t="s">
        <v>19</v>
      </c>
      <c r="H4" s="29" t="s">
        <v>20</v>
      </c>
      <c r="I4" s="29" t="s">
        <v>21</v>
      </c>
      <c r="J4" s="29" t="s">
        <v>25</v>
      </c>
      <c r="K4" s="29" t="s">
        <v>26</v>
      </c>
      <c r="L4" s="29" t="s">
        <v>27</v>
      </c>
      <c r="M4" s="29" t="s">
        <v>58</v>
      </c>
    </row>
    <row r="5" spans="1:13" s="28" customFormat="1" ht="27.75" customHeight="1" x14ac:dyDescent="0.2">
      <c r="A5" s="31" t="s">
        <v>28</v>
      </c>
      <c r="B5" s="32" t="s">
        <v>29</v>
      </c>
      <c r="C5" s="33" t="s">
        <v>30</v>
      </c>
      <c r="D5" s="31"/>
      <c r="E5" s="31"/>
      <c r="F5" s="31"/>
      <c r="G5" s="31"/>
      <c r="H5" s="31"/>
      <c r="I5" s="32" t="s">
        <v>31</v>
      </c>
      <c r="J5" s="13">
        <f>+J6+J7</f>
        <v>550337633.88999999</v>
      </c>
      <c r="K5" s="13">
        <f>+K6+K7</f>
        <v>550337633.88999999</v>
      </c>
      <c r="L5" s="13">
        <f>+L6+L7</f>
        <v>550337633.88999999</v>
      </c>
      <c r="M5" s="34">
        <f t="shared" ref="M5:M14" si="0">+L5/J5</f>
        <v>1</v>
      </c>
    </row>
    <row r="6" spans="1:13" ht="27.75" customHeight="1" x14ac:dyDescent="0.2">
      <c r="A6" s="35" t="s">
        <v>28</v>
      </c>
      <c r="B6" s="36" t="s">
        <v>29</v>
      </c>
      <c r="C6" s="37" t="s">
        <v>37</v>
      </c>
      <c r="D6" s="35" t="s">
        <v>30</v>
      </c>
      <c r="E6" s="35" t="s">
        <v>38</v>
      </c>
      <c r="F6" s="35" t="s">
        <v>34</v>
      </c>
      <c r="G6" s="35">
        <v>10</v>
      </c>
      <c r="H6" s="35" t="s">
        <v>35</v>
      </c>
      <c r="I6" s="36" t="s">
        <v>39</v>
      </c>
      <c r="J6" s="38">
        <v>126559095.89</v>
      </c>
      <c r="K6" s="38">
        <v>126559095.89</v>
      </c>
      <c r="L6" s="38">
        <v>126559095.89</v>
      </c>
      <c r="M6" s="39">
        <f t="shared" si="0"/>
        <v>1</v>
      </c>
    </row>
    <row r="7" spans="1:13" ht="27.75" customHeight="1" x14ac:dyDescent="0.2">
      <c r="A7" s="35" t="s">
        <v>28</v>
      </c>
      <c r="B7" s="36" t="s">
        <v>29</v>
      </c>
      <c r="C7" s="37" t="s">
        <v>37</v>
      </c>
      <c r="D7" s="35" t="s">
        <v>30</v>
      </c>
      <c r="E7" s="35" t="s">
        <v>38</v>
      </c>
      <c r="F7" s="35" t="s">
        <v>40</v>
      </c>
      <c r="G7" s="35">
        <v>20</v>
      </c>
      <c r="H7" s="35" t="s">
        <v>35</v>
      </c>
      <c r="I7" s="36" t="s">
        <v>39</v>
      </c>
      <c r="J7" s="38">
        <v>423778538</v>
      </c>
      <c r="K7" s="38">
        <v>423778538</v>
      </c>
      <c r="L7" s="38">
        <v>423778538</v>
      </c>
      <c r="M7" s="39">
        <f t="shared" si="0"/>
        <v>1</v>
      </c>
    </row>
    <row r="8" spans="1:13" s="28" customFormat="1" ht="27.75" customHeight="1" x14ac:dyDescent="0.2">
      <c r="A8" s="31" t="s">
        <v>28</v>
      </c>
      <c r="B8" s="32" t="s">
        <v>29</v>
      </c>
      <c r="C8" s="33" t="s">
        <v>44</v>
      </c>
      <c r="D8" s="31"/>
      <c r="E8" s="31"/>
      <c r="F8" s="31"/>
      <c r="G8" s="31"/>
      <c r="H8" s="31"/>
      <c r="I8" s="32" t="s">
        <v>45</v>
      </c>
      <c r="J8" s="13">
        <f>+J9+J10</f>
        <v>266150922.50999999</v>
      </c>
      <c r="K8" s="13">
        <f>+K9+K10</f>
        <v>266150922.50999999</v>
      </c>
      <c r="L8" s="13">
        <f>+L9+L10</f>
        <v>266150922.50999999</v>
      </c>
      <c r="M8" s="34">
        <f t="shared" si="0"/>
        <v>1</v>
      </c>
    </row>
    <row r="9" spans="1:13" ht="27.75" customHeight="1" x14ac:dyDescent="0.2">
      <c r="A9" s="35" t="s">
        <v>28</v>
      </c>
      <c r="B9" s="36" t="s">
        <v>29</v>
      </c>
      <c r="C9" s="37" t="s">
        <v>46</v>
      </c>
      <c r="D9" s="35" t="s">
        <v>44</v>
      </c>
      <c r="E9" s="35" t="s">
        <v>47</v>
      </c>
      <c r="F9" s="35" t="s">
        <v>40</v>
      </c>
      <c r="G9" s="35">
        <v>20</v>
      </c>
      <c r="H9" s="35" t="s">
        <v>35</v>
      </c>
      <c r="I9" s="36" t="s">
        <v>48</v>
      </c>
      <c r="J9" s="38">
        <v>6000000</v>
      </c>
      <c r="K9" s="38">
        <v>6000000</v>
      </c>
      <c r="L9" s="38">
        <v>6000000</v>
      </c>
      <c r="M9" s="39">
        <f t="shared" si="0"/>
        <v>1</v>
      </c>
    </row>
    <row r="10" spans="1:13" ht="27.75" customHeight="1" x14ac:dyDescent="0.2">
      <c r="A10" s="35" t="s">
        <v>28</v>
      </c>
      <c r="B10" s="36" t="s">
        <v>29</v>
      </c>
      <c r="C10" s="37" t="s">
        <v>49</v>
      </c>
      <c r="D10" s="35" t="s">
        <v>44</v>
      </c>
      <c r="E10" s="35" t="s">
        <v>50</v>
      </c>
      <c r="F10" s="35" t="s">
        <v>34</v>
      </c>
      <c r="G10" s="35">
        <v>10</v>
      </c>
      <c r="H10" s="35" t="s">
        <v>35</v>
      </c>
      <c r="I10" s="36" t="s">
        <v>51</v>
      </c>
      <c r="J10" s="38">
        <v>260150922.50999999</v>
      </c>
      <c r="K10" s="38">
        <v>260150922.50999999</v>
      </c>
      <c r="L10" s="38">
        <v>260150922.50999999</v>
      </c>
      <c r="M10" s="39">
        <f t="shared" si="0"/>
        <v>1</v>
      </c>
    </row>
    <row r="11" spans="1:13" ht="18.75" customHeight="1" x14ac:dyDescent="0.2">
      <c r="A11" s="35" t="s">
        <v>1</v>
      </c>
      <c r="B11" s="36" t="s">
        <v>1</v>
      </c>
      <c r="C11" s="37" t="s">
        <v>1</v>
      </c>
      <c r="D11" s="35" t="s">
        <v>1</v>
      </c>
      <c r="E11" s="35" t="s">
        <v>1</v>
      </c>
      <c r="F11" s="35" t="s">
        <v>1</v>
      </c>
      <c r="G11" s="35" t="s">
        <v>1</v>
      </c>
      <c r="H11" s="35" t="s">
        <v>1</v>
      </c>
      <c r="I11" s="37" t="s">
        <v>1</v>
      </c>
      <c r="J11" s="40" t="s">
        <v>1</v>
      </c>
      <c r="K11" s="40" t="s">
        <v>1</v>
      </c>
      <c r="L11" s="40"/>
      <c r="M11" s="39"/>
    </row>
    <row r="12" spans="1:13" ht="27.75" customHeight="1" x14ac:dyDescent="0.2">
      <c r="A12" s="35" t="s">
        <v>1</v>
      </c>
      <c r="B12" s="41" t="s">
        <v>52</v>
      </c>
      <c r="C12" s="42" t="s">
        <v>30</v>
      </c>
      <c r="D12" s="35" t="s">
        <v>1</v>
      </c>
      <c r="E12" s="35" t="s">
        <v>1</v>
      </c>
      <c r="F12" s="35" t="s">
        <v>1</v>
      </c>
      <c r="G12" s="35" t="s">
        <v>1</v>
      </c>
      <c r="H12" s="35" t="s">
        <v>1</v>
      </c>
      <c r="I12" s="42" t="s">
        <v>53</v>
      </c>
      <c r="J12" s="43">
        <f>+J5</f>
        <v>550337633.88999999</v>
      </c>
      <c r="K12" s="43">
        <f>+K5</f>
        <v>550337633.88999999</v>
      </c>
      <c r="L12" s="43">
        <f>+L5</f>
        <v>550337633.88999999</v>
      </c>
      <c r="M12" s="39">
        <f t="shared" si="0"/>
        <v>1</v>
      </c>
    </row>
    <row r="13" spans="1:13" ht="27.75" customHeight="1" x14ac:dyDescent="0.2">
      <c r="A13" s="35" t="s">
        <v>1</v>
      </c>
      <c r="B13" s="41" t="s">
        <v>52</v>
      </c>
      <c r="C13" s="42" t="s">
        <v>54</v>
      </c>
      <c r="D13" s="35" t="s">
        <v>1</v>
      </c>
      <c r="E13" s="35" t="s">
        <v>1</v>
      </c>
      <c r="F13" s="35" t="s">
        <v>1</v>
      </c>
      <c r="G13" s="35" t="s">
        <v>1</v>
      </c>
      <c r="H13" s="35" t="s">
        <v>1</v>
      </c>
      <c r="I13" s="42" t="s">
        <v>55</v>
      </c>
      <c r="J13" s="44"/>
      <c r="K13" s="44"/>
      <c r="L13" s="44"/>
      <c r="M13" s="39"/>
    </row>
    <row r="14" spans="1:13" ht="27.75" customHeight="1" x14ac:dyDescent="0.2">
      <c r="A14" s="35" t="s">
        <v>1</v>
      </c>
      <c r="B14" s="41" t="s">
        <v>52</v>
      </c>
      <c r="C14" s="42" t="s">
        <v>44</v>
      </c>
      <c r="D14" s="35" t="s">
        <v>1</v>
      </c>
      <c r="E14" s="35" t="s">
        <v>1</v>
      </c>
      <c r="F14" s="35" t="s">
        <v>1</v>
      </c>
      <c r="G14" s="35" t="s">
        <v>1</v>
      </c>
      <c r="H14" s="35" t="s">
        <v>1</v>
      </c>
      <c r="I14" s="42" t="s">
        <v>45</v>
      </c>
      <c r="J14" s="43">
        <f>+J8</f>
        <v>266150922.50999999</v>
      </c>
      <c r="K14" s="43">
        <f>+K8</f>
        <v>266150922.50999999</v>
      </c>
      <c r="L14" s="43">
        <f>+L8</f>
        <v>266150922.50999999</v>
      </c>
      <c r="M14" s="39">
        <f t="shared" si="0"/>
        <v>1</v>
      </c>
    </row>
    <row r="15" spans="1:13" ht="27.75" customHeight="1" x14ac:dyDescent="0.2">
      <c r="A15" s="35" t="s">
        <v>1</v>
      </c>
      <c r="B15" s="41" t="s">
        <v>1</v>
      </c>
      <c r="C15" s="37" t="s">
        <v>1</v>
      </c>
      <c r="D15" s="35" t="s">
        <v>1</v>
      </c>
      <c r="E15" s="35" t="s">
        <v>1</v>
      </c>
      <c r="F15" s="35" t="s">
        <v>1</v>
      </c>
      <c r="G15" s="35" t="s">
        <v>1</v>
      </c>
      <c r="H15" s="35" t="s">
        <v>1</v>
      </c>
      <c r="I15" s="36" t="s">
        <v>1</v>
      </c>
      <c r="J15" s="44" t="s">
        <v>1</v>
      </c>
      <c r="K15" s="44" t="s">
        <v>1</v>
      </c>
      <c r="L15" s="44" t="s">
        <v>1</v>
      </c>
      <c r="M15" s="39"/>
    </row>
    <row r="16" spans="1:13" ht="27.75" customHeight="1" x14ac:dyDescent="0.2">
      <c r="A16" s="45" t="s">
        <v>1</v>
      </c>
      <c r="B16" s="46" t="s">
        <v>56</v>
      </c>
      <c r="C16" s="47" t="s">
        <v>1</v>
      </c>
      <c r="D16" s="45" t="s">
        <v>1</v>
      </c>
      <c r="E16" s="45" t="s">
        <v>1</v>
      </c>
      <c r="F16" s="45" t="s">
        <v>1</v>
      </c>
      <c r="G16" s="45" t="s">
        <v>1</v>
      </c>
      <c r="H16" s="45" t="s">
        <v>1</v>
      </c>
      <c r="I16" s="48" t="s">
        <v>1</v>
      </c>
      <c r="J16" s="49">
        <f>+J12+J14</f>
        <v>816488556.39999998</v>
      </c>
      <c r="K16" s="49">
        <f>+K12+K14</f>
        <v>816488556.39999998</v>
      </c>
      <c r="L16" s="49">
        <f>+L12+L14</f>
        <v>816488556.39999998</v>
      </c>
      <c r="M16" s="39">
        <f>+L16/J16</f>
        <v>1</v>
      </c>
    </row>
  </sheetData>
  <mergeCells count="1">
    <mergeCell ref="C1:L3"/>
  </mergeCells>
  <conditionalFormatting sqref="M5:M16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Ejec Reservas</vt:lpstr>
      <vt:lpstr>Ejec CxP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 Vargas Nino</dc:creator>
  <cp:lastModifiedBy>Erwin Dario Ernesto Mejia Africano</cp:lastModifiedBy>
  <dcterms:created xsi:type="dcterms:W3CDTF">2025-11-19T22:01:20Z</dcterms:created>
  <dcterms:modified xsi:type="dcterms:W3CDTF">2025-11-24T13:16:32Z</dcterms:modified>
</cp:coreProperties>
</file>