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24433491\Documents\MIGRACION\2019\PUBLICACIONES\INFORME MENSUAL\"/>
    </mc:Choice>
  </mc:AlternateContent>
  <bookViews>
    <workbookView xWindow="0" yWindow="240" windowWidth="21840" windowHeight="11595" activeTab="1"/>
  </bookViews>
  <sheets>
    <sheet name="Análisis de Información" sheetId="4" r:id="rId1"/>
    <sheet name="AGAF,34" sheetId="1" r:id="rId2"/>
    <sheet name="Orientación de Diligenciamiento" sheetId="2" r:id="rId3"/>
    <sheet name="LISTAS" sheetId="3" r:id="rId4"/>
  </sheets>
  <definedNames>
    <definedName name="_xlnm._FilterDatabase" localSheetId="1" hidden="1">'AGAF,34'!$A$5:$BG$137</definedName>
  </definedNames>
  <calcPr calcId="162913"/>
  <pivotCaches>
    <pivotCache cacheId="0" r:id="rId5"/>
    <pivotCache cacheId="1"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48" i="1" l="1"/>
  <c r="BG26" i="1" l="1"/>
  <c r="AG39" i="1" l="1"/>
  <c r="AG37" i="1"/>
  <c r="AX37" i="1" s="1"/>
  <c r="AG36" i="1"/>
  <c r="AX36" i="1" s="1"/>
  <c r="AG35" i="1"/>
  <c r="AX35" i="1" s="1"/>
  <c r="AG27" i="1"/>
  <c r="AG22" i="1" l="1"/>
  <c r="AX22" i="1" s="1"/>
  <c r="AG21" i="1" l="1"/>
  <c r="AM21" i="1"/>
  <c r="BG21" i="1" s="1"/>
  <c r="AX21" i="1"/>
  <c r="AM37" i="1" l="1"/>
  <c r="BG37" i="1" s="1"/>
  <c r="AM36" i="1"/>
  <c r="BG36" i="1" s="1"/>
  <c r="AM35" i="1"/>
  <c r="BG35" i="1" s="1"/>
  <c r="AG26" i="1" l="1"/>
  <c r="AX26" i="1" s="1"/>
  <c r="AM16" i="1"/>
  <c r="BG16" i="1" s="1"/>
  <c r="AM15" i="1"/>
  <c r="BG15" i="1" s="1"/>
  <c r="AM12" i="1"/>
  <c r="BG12" i="1" s="1"/>
  <c r="AM11" i="1"/>
  <c r="BG11" i="1" s="1"/>
  <c r="AM10" i="1"/>
  <c r="BG10" i="1" s="1"/>
  <c r="AM9" i="1"/>
  <c r="BG9" i="1" s="1"/>
  <c r="AM8" i="1"/>
  <c r="BG8" i="1" s="1"/>
  <c r="AM7" i="1"/>
  <c r="AM6" i="1"/>
  <c r="AG9" i="1" l="1"/>
  <c r="AX9" i="1" s="1"/>
  <c r="AG8" i="1"/>
  <c r="AX8" i="1" s="1"/>
  <c r="AM47" i="1"/>
  <c r="BG47" i="1" s="1"/>
  <c r="AM54" i="1"/>
  <c r="BG54" i="1" s="1"/>
  <c r="AM49" i="1"/>
  <c r="BG49" i="1" s="1"/>
  <c r="BG48" i="1"/>
  <c r="AM27" i="1"/>
  <c r="AG25" i="1"/>
  <c r="AX25" i="1" s="1"/>
  <c r="AG24" i="1"/>
  <c r="AX24" i="1" s="1"/>
  <c r="AG15" i="1"/>
  <c r="AX15" i="1" s="1"/>
  <c r="AG12" i="1"/>
  <c r="AX12" i="1" s="1"/>
  <c r="AG11" i="1"/>
  <c r="AX11" i="1" s="1"/>
  <c r="AG10" i="1"/>
  <c r="AX10" i="1" s="1"/>
  <c r="AG7" i="1"/>
  <c r="AX7" i="1" s="1"/>
  <c r="AG46" i="1" l="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44" i="1"/>
  <c r="AG45" i="1"/>
  <c r="AX39" i="1"/>
  <c r="AG40" i="1"/>
  <c r="AX40" i="1" s="1"/>
  <c r="AG41" i="1"/>
  <c r="AX41" i="1" s="1"/>
  <c r="AG42" i="1"/>
  <c r="AX42" i="1" s="1"/>
  <c r="AG43" i="1"/>
  <c r="AX43" i="1" s="1"/>
  <c r="AG31" i="1"/>
  <c r="AG32" i="1"/>
  <c r="AG33" i="1"/>
  <c r="AG34" i="1"/>
  <c r="AG38" i="1"/>
  <c r="AG30" i="1"/>
  <c r="AG29" i="1"/>
  <c r="AG28" i="1"/>
  <c r="AX28" i="1" s="1"/>
  <c r="AX27" i="1"/>
  <c r="AG19" i="1"/>
  <c r="AG18" i="1"/>
  <c r="AG17" i="1"/>
  <c r="AG16" i="1"/>
  <c r="AX16" i="1" s="1"/>
  <c r="AG14" i="1"/>
  <c r="AG13" i="1"/>
  <c r="BG44" i="1"/>
  <c r="BG45" i="1"/>
  <c r="BG38" i="1"/>
  <c r="BG19" i="1"/>
  <c r="BG18" i="1"/>
  <c r="BG17" i="1"/>
  <c r="BG14" i="1"/>
  <c r="BG13" i="1"/>
  <c r="BG7" i="1"/>
  <c r="BG6" i="1"/>
  <c r="AM43" i="1" l="1"/>
  <c r="BG43" i="1" s="1"/>
  <c r="AM42" i="1"/>
  <c r="BG42" i="1" s="1"/>
  <c r="AM41" i="1"/>
  <c r="BG41" i="1" s="1"/>
  <c r="AM40" i="1"/>
  <c r="BG40" i="1" s="1"/>
  <c r="AM39" i="1"/>
  <c r="BG39" i="1" s="1"/>
  <c r="AM25" i="1" l="1"/>
  <c r="BG25" i="1" s="1"/>
  <c r="AM24" i="1" l="1"/>
  <c r="BG24" i="1" s="1"/>
  <c r="AM23" i="1" l="1"/>
  <c r="BG23" i="1" s="1"/>
  <c r="AG23" i="1"/>
  <c r="AX23" i="1" s="1"/>
  <c r="AM22" i="1" l="1"/>
  <c r="BG22" i="1" s="1"/>
  <c r="AG6" i="1" l="1"/>
  <c r="BG33" i="1" l="1"/>
  <c r="BG32" i="1"/>
  <c r="BG31" i="1"/>
  <c r="BG30" i="1"/>
  <c r="BG29" i="1"/>
  <c r="AM28" i="1"/>
  <c r="BG28" i="1" s="1"/>
  <c r="BG27" i="1"/>
  <c r="AM34" i="1" l="1"/>
  <c r="BG34" i="1" s="1"/>
  <c r="AX46" i="1"/>
  <c r="AM46" i="1"/>
  <c r="BG46" i="1" s="1"/>
  <c r="AX47" i="1"/>
  <c r="AX48" i="1"/>
  <c r="AX93" i="1" l="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M92" i="1"/>
  <c r="BG92" i="1" s="1"/>
  <c r="AM91" i="1"/>
  <c r="BG91" i="1" s="1"/>
  <c r="AM90" i="1"/>
  <c r="BG90" i="1" s="1"/>
  <c r="AM89" i="1"/>
  <c r="BG89" i="1" s="1"/>
  <c r="AM88" i="1"/>
  <c r="BG88" i="1" s="1"/>
  <c r="AM87" i="1"/>
  <c r="BG87" i="1" s="1"/>
  <c r="AM86" i="1"/>
  <c r="BG86" i="1" s="1"/>
  <c r="AM85" i="1"/>
  <c r="BG85" i="1" s="1"/>
  <c r="AM84" i="1"/>
  <c r="BG84" i="1" s="1"/>
  <c r="AM83" i="1"/>
  <c r="BG83" i="1" s="1"/>
  <c r="AM82" i="1"/>
  <c r="BG82" i="1" s="1"/>
  <c r="AM81" i="1"/>
  <c r="BG81" i="1" s="1"/>
  <c r="AM80" i="1"/>
  <c r="BG80" i="1" s="1"/>
  <c r="AM79" i="1"/>
  <c r="BG79" i="1" s="1"/>
  <c r="AM78" i="1"/>
  <c r="BG78" i="1" s="1"/>
  <c r="AM77" i="1"/>
  <c r="BG77" i="1" s="1"/>
  <c r="AM76" i="1"/>
  <c r="BG76" i="1" s="1"/>
  <c r="AM75" i="1"/>
  <c r="BG75" i="1" s="1"/>
  <c r="AM74" i="1"/>
  <c r="BG74" i="1" s="1"/>
  <c r="AM73" i="1"/>
  <c r="BG73" i="1" s="1"/>
  <c r="AM72" i="1"/>
  <c r="BG72" i="1" s="1"/>
  <c r="AM71" i="1"/>
  <c r="BG71" i="1" s="1"/>
  <c r="AM70" i="1"/>
  <c r="BG70" i="1" s="1"/>
  <c r="AM69" i="1"/>
  <c r="BG69" i="1" s="1"/>
  <c r="AM68" i="1"/>
  <c r="BG68" i="1" s="1"/>
  <c r="AM67" i="1"/>
  <c r="BG67" i="1" s="1"/>
  <c r="AM66" i="1"/>
  <c r="BG66" i="1" s="1"/>
  <c r="AM65" i="1"/>
  <c r="BG65" i="1" s="1"/>
  <c r="AM64" i="1"/>
  <c r="BG64" i="1" s="1"/>
  <c r="AM63" i="1"/>
  <c r="BG63" i="1" s="1"/>
  <c r="AM62" i="1"/>
  <c r="BG62" i="1" s="1"/>
  <c r="AM61" i="1"/>
  <c r="BG61" i="1" s="1"/>
  <c r="AM60" i="1"/>
  <c r="BG60" i="1" s="1"/>
  <c r="AM59" i="1"/>
  <c r="BG59" i="1" s="1"/>
  <c r="AM58" i="1"/>
  <c r="BG58" i="1" s="1"/>
  <c r="AM57" i="1"/>
  <c r="BG57" i="1" s="1"/>
  <c r="AM56" i="1"/>
  <c r="BG56" i="1" s="1"/>
  <c r="AM55" i="1"/>
  <c r="BG55" i="1" s="1"/>
  <c r="AM53" i="1"/>
  <c r="BG53" i="1" s="1"/>
  <c r="AM52" i="1"/>
  <c r="BG52" i="1" s="1"/>
  <c r="AM51" i="1"/>
  <c r="BG51" i="1" s="1"/>
  <c r="AM50" i="1"/>
  <c r="BG50" i="1" s="1"/>
</calcChain>
</file>

<file path=xl/comments1.xml><?xml version="1.0" encoding="utf-8"?>
<comments xmlns="http://schemas.openxmlformats.org/spreadsheetml/2006/main">
  <authors>
    <author>Monica Marcela Monje Paterroyo</author>
  </authors>
  <commentList>
    <comment ref="AK10" authorId="0" shapeId="0">
      <text>
        <r>
          <rPr>
            <b/>
            <sz val="9"/>
            <color indexed="81"/>
            <rFont val="Tahoma"/>
            <family val="2"/>
          </rPr>
          <t>Monica Marcela Monje Paterroyo:</t>
        </r>
        <r>
          <rPr>
            <sz val="9"/>
            <color indexed="81"/>
            <rFont val="Tahoma"/>
            <family val="2"/>
          </rPr>
          <t xml:space="preserve">
No hay acta de Inicio no se logra validar </t>
        </r>
      </text>
    </comment>
    <comment ref="AK11" authorId="0" shapeId="0">
      <text>
        <r>
          <rPr>
            <b/>
            <sz val="9"/>
            <color indexed="81"/>
            <rFont val="Tahoma"/>
            <family val="2"/>
          </rPr>
          <t>Monica Marcela Monje Paterroyo:</t>
        </r>
        <r>
          <rPr>
            <sz val="9"/>
            <color indexed="81"/>
            <rFont val="Tahoma"/>
            <family val="2"/>
          </rPr>
          <t xml:space="preserve">
No hay acta de Inicio no se logra validar </t>
        </r>
      </text>
    </comment>
    <comment ref="AK15" authorId="0" shapeId="0">
      <text>
        <r>
          <rPr>
            <b/>
            <sz val="9"/>
            <color indexed="81"/>
            <rFont val="Tahoma"/>
            <family val="2"/>
          </rPr>
          <t>Monica Marcela Monje Paterroyo:</t>
        </r>
        <r>
          <rPr>
            <sz val="9"/>
            <color indexed="81"/>
            <rFont val="Tahoma"/>
            <family val="2"/>
          </rPr>
          <t xml:space="preserve">
No se logro verificar no hay acta de inicio </t>
        </r>
      </text>
    </comment>
    <comment ref="AK16" authorId="0" shapeId="0">
      <text>
        <r>
          <rPr>
            <b/>
            <sz val="9"/>
            <color indexed="81"/>
            <rFont val="Tahoma"/>
            <family val="2"/>
          </rPr>
          <t>Monica Marcela Monje Paterroyo:</t>
        </r>
        <r>
          <rPr>
            <sz val="9"/>
            <color indexed="81"/>
            <rFont val="Tahoma"/>
            <family val="2"/>
          </rPr>
          <t xml:space="preserve">
No se logro verificar no hay acta de inicio </t>
        </r>
      </text>
    </comment>
    <comment ref="AK22" authorId="0" shapeId="0">
      <text>
        <r>
          <rPr>
            <b/>
            <sz val="9"/>
            <color indexed="81"/>
            <rFont val="Tahoma"/>
            <family val="2"/>
          </rPr>
          <t>Monica Marcela Monje Paterroyo:</t>
        </r>
        <r>
          <rPr>
            <sz val="9"/>
            <color indexed="81"/>
            <rFont val="Tahoma"/>
            <family val="2"/>
          </rPr>
          <t xml:space="preserve">
No se logro verificar no hay acta de inicio.</t>
        </r>
      </text>
    </comment>
    <comment ref="AK27" authorId="0" shapeId="0">
      <text>
        <r>
          <rPr>
            <b/>
            <sz val="9"/>
            <color indexed="81"/>
            <rFont val="Tahoma"/>
            <family val="2"/>
          </rPr>
          <t>Monica Marcela Monje Paterroyo:</t>
        </r>
        <r>
          <rPr>
            <sz val="9"/>
            <color indexed="81"/>
            <rFont val="Tahoma"/>
            <family val="2"/>
          </rPr>
          <t xml:space="preserve">
No se logro verificar no hay acta de inicio </t>
        </r>
      </text>
    </comment>
    <comment ref="AK35" authorId="0" shapeId="0">
      <text>
        <r>
          <rPr>
            <b/>
            <sz val="9"/>
            <color indexed="81"/>
            <rFont val="Tahoma"/>
            <family val="2"/>
          </rPr>
          <t>Monica Marcela Monje Paterroyo:</t>
        </r>
        <r>
          <rPr>
            <sz val="9"/>
            <color indexed="81"/>
            <rFont val="Tahoma"/>
            <family val="2"/>
          </rPr>
          <t xml:space="preserve">
No se logro verificar no hay acta de inicio </t>
        </r>
      </text>
    </comment>
    <comment ref="AK36" authorId="0" shapeId="0">
      <text>
        <r>
          <rPr>
            <b/>
            <sz val="9"/>
            <color indexed="81"/>
            <rFont val="Tahoma"/>
            <family val="2"/>
          </rPr>
          <t>Monica Marcela Monje Paterroyo:</t>
        </r>
        <r>
          <rPr>
            <sz val="9"/>
            <color indexed="81"/>
            <rFont val="Tahoma"/>
            <family val="2"/>
          </rPr>
          <t xml:space="preserve">
No se logro verificar no hay acta de inicio</t>
        </r>
      </text>
    </comment>
    <comment ref="AK37" authorId="0" shapeId="0">
      <text>
        <r>
          <rPr>
            <b/>
            <sz val="9"/>
            <color indexed="81"/>
            <rFont val="Tahoma"/>
            <family val="2"/>
          </rPr>
          <t>Monica Marcela Monje Paterroyo:</t>
        </r>
        <r>
          <rPr>
            <sz val="9"/>
            <color indexed="81"/>
            <rFont val="Tahoma"/>
            <family val="2"/>
          </rPr>
          <t xml:space="preserve">
No se logro verificar no hay acta de inicio</t>
        </r>
      </text>
    </comment>
    <comment ref="AK39" authorId="0" shapeId="0">
      <text>
        <r>
          <rPr>
            <b/>
            <sz val="9"/>
            <color indexed="81"/>
            <rFont val="Tahoma"/>
            <family val="2"/>
          </rPr>
          <t>Monica Marcela Monje Paterroyo:</t>
        </r>
        <r>
          <rPr>
            <sz val="9"/>
            <color indexed="81"/>
            <rFont val="Tahoma"/>
            <family val="2"/>
          </rPr>
          <t xml:space="preserve">
No se logro verificar no hay acta de inicio</t>
        </r>
      </text>
    </comment>
    <comment ref="AK40" authorId="0" shapeId="0">
      <text>
        <r>
          <rPr>
            <b/>
            <sz val="9"/>
            <color indexed="81"/>
            <rFont val="Tahoma"/>
            <family val="2"/>
          </rPr>
          <t>Monica Marcela Monje Paterroyo:</t>
        </r>
        <r>
          <rPr>
            <sz val="9"/>
            <color indexed="81"/>
            <rFont val="Tahoma"/>
            <family val="2"/>
          </rPr>
          <t xml:space="preserve">
No se logro verificar no hay acta de inicio</t>
        </r>
      </text>
    </comment>
    <comment ref="AK41" authorId="0" shapeId="0">
      <text>
        <r>
          <rPr>
            <b/>
            <sz val="9"/>
            <color indexed="81"/>
            <rFont val="Tahoma"/>
            <family val="2"/>
          </rPr>
          <t>Monica Marcela Monje Paterroyo:</t>
        </r>
        <r>
          <rPr>
            <sz val="9"/>
            <color indexed="81"/>
            <rFont val="Tahoma"/>
            <family val="2"/>
          </rPr>
          <t xml:space="preserve">
No se logro verificar no hay acta de inicio</t>
        </r>
      </text>
    </comment>
    <comment ref="AK43" authorId="0" shapeId="0">
      <text>
        <r>
          <rPr>
            <b/>
            <sz val="9"/>
            <color indexed="81"/>
            <rFont val="Tahoma"/>
            <family val="2"/>
          </rPr>
          <t>Monica Marcela Monje Paterroyo:</t>
        </r>
        <r>
          <rPr>
            <sz val="9"/>
            <color indexed="81"/>
            <rFont val="Tahoma"/>
            <family val="2"/>
          </rPr>
          <t xml:space="preserve">
No se logro verificar no hay acta de inicio</t>
        </r>
      </text>
    </comment>
    <comment ref="AK47" authorId="0" shapeId="0">
      <text>
        <r>
          <rPr>
            <b/>
            <sz val="9"/>
            <color indexed="81"/>
            <rFont val="Tahoma"/>
            <charset val="1"/>
          </rPr>
          <t>Monica Marcela Monje Paterroyo:</t>
        </r>
        <r>
          <rPr>
            <sz val="9"/>
            <color indexed="81"/>
            <rFont val="Tahoma"/>
            <charset val="1"/>
          </rPr>
          <t xml:space="preserve">
La fecha que se ingresa es la que aparece en el contrato ya que no hay acta de inicio</t>
        </r>
      </text>
    </comment>
  </commentList>
</comments>
</file>

<file path=xl/sharedStrings.xml><?xml version="1.0" encoding="utf-8"?>
<sst xmlns="http://schemas.openxmlformats.org/spreadsheetml/2006/main" count="1415" uniqueCount="658">
  <si>
    <t xml:space="preserve">Formato de Seguimiento a  la Gestion Contractual </t>
  </si>
  <si>
    <t xml:space="preserve">Código: AGCF.34 </t>
  </si>
  <si>
    <t>Version: V2</t>
  </si>
  <si>
    <t xml:space="preserve">Fecha: </t>
  </si>
  <si>
    <t>PLATAFORMA</t>
  </si>
  <si>
    <t>CONSECUTIVO PAABS</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</si>
  <si>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</si>
  <si>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</si>
  <si>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</si>
  <si>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</si>
  <si>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</si>
  <si>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</si>
  <si>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</si>
  <si>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</si>
  <si>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</si>
  <si>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</si>
  <si>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</si>
  <si>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</si>
  <si>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</si>
  <si>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</si>
  <si>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</si>
  <si>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</si>
  <si>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</si>
  <si>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</si>
  <si>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</si>
  <si>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</si>
  <si>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</si>
  <si>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</si>
  <si>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</si>
  <si>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</si>
  <si>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</si>
  <si>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</si>
  <si>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CONTRATO V 2019</t>
  </si>
  <si>
    <t>VALOR VF 2020</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</si>
  <si>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</si>
  <si>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</si>
  <si>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</si>
  <si>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</si>
  <si>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</si>
  <si>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</si>
  <si>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</si>
  <si>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</si>
  <si>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</si>
  <si>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</si>
  <si>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</si>
  <si>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</si>
  <si>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</si>
  <si>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</si>
  <si>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</si>
  <si>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</si>
  <si>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VALOR TOTAL DEL CONTRATO CON ADICIONES</t>
  </si>
  <si>
    <t>PRORROGA 1  EN DIAS</t>
  </si>
  <si>
    <t>PRORROGA 2 EN DIAS</t>
  </si>
  <si>
    <t xml:space="preserve">FECHADE FIRMA </t>
  </si>
  <si>
    <t>PRORROGA 3 EN DIAS</t>
  </si>
  <si>
    <t>PRORROGA 4 EN DIAS</t>
  </si>
  <si>
    <t>TIEMPO DE EJECUCION DEL CONTRATO CON LAS PRORROGAS</t>
  </si>
  <si>
    <t>1900/01/01</t>
  </si>
  <si>
    <t>Deben ingresar la plataforma en la que adelantaron el proceso (SECOP II / TIENDA VIRTUAL)</t>
  </si>
  <si>
    <t xml:space="preserve">Se tomara la utlima version del PAABS y este sera el que deben registrar </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</si>
  <si>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</si>
  <si>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</si>
  <si>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</si>
  <si>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</si>
  <si>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</si>
  <si>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</si>
  <si>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varificar e incluir de acuerdo a la modalidad de la contratacion</t>
  </si>
  <si>
    <t>Incluir el area de la necesidad</t>
  </si>
  <si>
    <t>Se tomara el que encierre todo el objeto del contrato.</t>
  </si>
  <si>
    <t xml:space="preserve">Informacion registrada en los estudios previos esta informacion debe coincidir con el clasificador suministrado por colombia compra </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</si>
  <si>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</si>
  <si>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</si>
  <si>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</si>
  <si>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</si>
  <si>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</si>
  <si>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</si>
  <si>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</si>
  <si>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</si>
  <si>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</si>
  <si>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</si>
  <si>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</si>
  <si>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</si>
  <si>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</si>
  <si>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</si>
  <si>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</si>
  <si>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</si>
  <si>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firma del contrato en la vigencia 2019</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</si>
  <si>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</si>
  <si>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</si>
  <si>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</si>
  <si>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</si>
  <si>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</si>
  <si>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</si>
  <si>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</si>
  <si>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</si>
  <si>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</si>
  <si>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</si>
  <si>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</si>
  <si>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ADICION 1</t>
  </si>
  <si>
    <t>Valor en números de la adición</t>
  </si>
  <si>
    <t>FECHA FIRMA</t>
  </si>
  <si>
    <t>Fecha de firma de la adición en el documento</t>
  </si>
  <si>
    <t>PRORROGA 1 EN DIAS</t>
  </si>
  <si>
    <t>Número de dias de la prorroga</t>
  </si>
  <si>
    <t>Fecha de firma de la prorroga en el documento</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</si>
  <si>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</si>
  <si>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</si>
  <si>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</si>
  <si>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</si>
  <si>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</si>
  <si>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</si>
  <si>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</si>
  <si>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</si>
  <si>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</si>
  <si>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</si>
  <si>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</si>
  <si>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</si>
  <si>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</si>
  <si>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</si>
  <si>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</si>
  <si>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</si>
  <si>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</si>
  <si>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</si>
  <si>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</si>
  <si>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</si>
  <si>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</si>
  <si>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</si>
  <si>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</si>
  <si>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</si>
  <si>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</si>
  <si>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</si>
  <si>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</si>
  <si>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</si>
  <si>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</si>
  <si>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</si>
  <si>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</si>
  <si>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</si>
  <si>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</si>
  <si>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</si>
  <si>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</si>
  <si>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</si>
  <si>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</si>
  <si>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</si>
  <si>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</si>
  <si>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</si>
  <si>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</si>
  <si>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</si>
  <si>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</si>
  <si>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</si>
  <si>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</si>
  <si>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</si>
  <si>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</si>
  <si>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</si>
  <si>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</si>
  <si>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3 ESTABILIDAD_CALIDAD DE LA OBRA</t>
  </si>
  <si>
    <t xml:space="preserve">Diana Esperanza Duran Garcia </t>
  </si>
  <si>
    <t>Abril</t>
  </si>
  <si>
    <t xml:space="preserve">Oficina de Comunicaciones </t>
  </si>
  <si>
    <t>Contratación Concurso de Méritos</t>
  </si>
  <si>
    <t>Prestación de Servicios</t>
  </si>
  <si>
    <t>Regional  Antioquia</t>
  </si>
  <si>
    <t>Aeropuerto Alfonso López Pumarejo</t>
  </si>
  <si>
    <t>4 PAGO DE SALARIOS_PRESTACIONES SOCIALES LEGALES</t>
  </si>
  <si>
    <t>Jenny Motavita</t>
  </si>
  <si>
    <t>Mayo</t>
  </si>
  <si>
    <t>Oficina de Tecnología de la Informacion</t>
  </si>
  <si>
    <t>Contratación Licitación</t>
  </si>
  <si>
    <t>Exclusividad</t>
  </si>
  <si>
    <t>Obra</t>
  </si>
  <si>
    <t>Regional Caribe</t>
  </si>
  <si>
    <t xml:space="preserve">Aeropuerto Almirante Padilla </t>
  </si>
  <si>
    <t>5 RESPONSABILIDAD EXTRACONTRACTUAL</t>
  </si>
  <si>
    <t>Junio</t>
  </si>
  <si>
    <t xml:space="preserve">Subdirección de Control disciplinario Interno </t>
  </si>
  <si>
    <t>Interadministrativo</t>
  </si>
  <si>
    <t>Regional Eje Cafetero</t>
  </si>
  <si>
    <t>Aeropuerto el Dorado (Bogotá)</t>
  </si>
  <si>
    <t>6 BUEN MANEJO_CORRECTA INVERSIÓN DEL ANTICIPO</t>
  </si>
  <si>
    <t>Julio</t>
  </si>
  <si>
    <t>Subdirección Administrativa y Financiera</t>
  </si>
  <si>
    <t>Menor Cuantía</t>
  </si>
  <si>
    <t>Compraventa</t>
  </si>
  <si>
    <t>Regional El Dorado</t>
  </si>
  <si>
    <t>Aeropuerto El Edén (La Tebaida)</t>
  </si>
  <si>
    <t>7 CALIDAD_CORRECTO FUNCIONAMIENTO DE LOS BIENES SUMISTRADOS</t>
  </si>
  <si>
    <t>Agosto</t>
  </si>
  <si>
    <t xml:space="preserve">Subdirección de Talento Humano </t>
  </si>
  <si>
    <t>Subasta Inversa Electrónica</t>
  </si>
  <si>
    <t>Suministro</t>
  </si>
  <si>
    <t>Regional Guajira</t>
  </si>
  <si>
    <t>Aeropuerto Ernesto Cortissoz (Soledad)</t>
  </si>
  <si>
    <t>8 CALIDAD DL SERVICIO</t>
  </si>
  <si>
    <t>Septiembre</t>
  </si>
  <si>
    <t>Subdirección de Control Migratorio</t>
  </si>
  <si>
    <t>Comisión</t>
  </si>
  <si>
    <t>Regional Occidente</t>
  </si>
  <si>
    <t>Aeropuerto Gustavo Rojas Pinilla</t>
  </si>
  <si>
    <t>9 CONTRATO D GARANTÍA BANCARIA</t>
  </si>
  <si>
    <t>Octubre</t>
  </si>
  <si>
    <t>Subdirección de Verificación Migratoria</t>
  </si>
  <si>
    <t>Interventoría</t>
  </si>
  <si>
    <t>Regional Oriente</t>
  </si>
  <si>
    <t>Aeropuerto José María Córdoba</t>
  </si>
  <si>
    <t>10 CARTA DE CRÉDITO STAND-BY</t>
  </si>
  <si>
    <t>Noviembre</t>
  </si>
  <si>
    <t xml:space="preserve">Subdirección de Extranjería </t>
  </si>
  <si>
    <t xml:space="preserve">Acuerdo Marco de Precios </t>
  </si>
  <si>
    <r>
      <t xml:space="preserve">Seguros </t>
    </r>
    <r>
      <rPr>
        <sz val="9"/>
        <color theme="1"/>
        <rFont val="Arial"/>
        <family val="2"/>
      </rPr>
      <t xml:space="preserve">Intermediación  </t>
    </r>
  </si>
  <si>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</si>
  <si>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</si>
  <si>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</si>
  <si>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</si>
  <si>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</si>
  <si>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</si>
  <si>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</si>
  <si>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</si>
  <si>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</si>
  <si>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</si>
  <si>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</si>
  <si>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</si>
  <si>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</si>
  <si>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</si>
  <si>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</si>
  <si>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</si>
  <si>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</si>
  <si>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</si>
  <si>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</si>
  <si>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</si>
  <si>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N/A</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</si>
  <si>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</si>
  <si>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</si>
  <si>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</si>
  <si>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</si>
  <si>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</si>
  <si>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</si>
  <si>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</si>
  <si>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</si>
  <si>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</si>
  <si>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</si>
  <si>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</si>
  <si>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</si>
  <si>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</si>
  <si>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</si>
  <si>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</si>
  <si>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</si>
  <si>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</si>
  <si>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</si>
  <si>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</si>
  <si>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</si>
  <si>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</si>
  <si>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</si>
  <si>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</si>
  <si>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</si>
  <si>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</si>
  <si>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</si>
  <si>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</si>
  <si>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</si>
  <si>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</si>
  <si>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</si>
  <si>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</si>
  <si>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</si>
  <si>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</si>
  <si>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</si>
  <si>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</si>
  <si>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</si>
  <si>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</si>
  <si>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</si>
  <si>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</si>
  <si>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</si>
  <si>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</si>
  <si>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</si>
  <si>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</si>
  <si>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</si>
  <si>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</si>
  <si>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</si>
  <si>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</si>
  <si>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</si>
  <si>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</si>
  <si>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</si>
  <si>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</si>
  <si>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</si>
  <si>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</si>
  <si>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</si>
  <si>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</si>
  <si>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</si>
  <si>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</si>
  <si>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</si>
  <si>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</si>
  <si>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</si>
  <si>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</si>
  <si>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</si>
  <si>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</si>
  <si>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</si>
  <si>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</si>
  <si>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</si>
  <si>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</si>
  <si>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</si>
  <si>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</si>
  <si>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</si>
  <si>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</si>
  <si>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</si>
  <si>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</si>
  <si>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</si>
  <si>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</si>
  <si>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</si>
  <si>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</si>
  <si>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</si>
  <si>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</si>
  <si>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</si>
  <si>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</si>
  <si>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</si>
  <si>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</si>
  <si>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</si>
  <si>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</si>
  <si>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</si>
  <si>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</si>
  <si>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A-02-02-02-008</t>
  </si>
  <si>
    <t xml:space="preserve">A-02-02-02-007 </t>
  </si>
  <si>
    <t>C-1199-1002-10-0-1199001-02</t>
  </si>
  <si>
    <t>Etiquetas de fila</t>
  </si>
  <si>
    <t>Total general</t>
  </si>
  <si>
    <t>Numero de Contratos Celebrados</t>
  </si>
  <si>
    <t xml:space="preserve">Valor Total de los Contratos Celebrados </t>
  </si>
  <si>
    <t xml:space="preserve">Áreas de la Necesidad </t>
  </si>
  <si>
    <t>Cantidad de Contratos por Área</t>
  </si>
  <si>
    <t>Valor Total de los Contratos Celebrados por Área</t>
  </si>
  <si>
    <t xml:space="preserve">C-1199-1002-10-0-1199001-02 </t>
  </si>
  <si>
    <t>20196231405000096E</t>
  </si>
  <si>
    <t>SIP-005</t>
  </si>
  <si>
    <t xml:space="preserve">Subasta Inversa </t>
  </si>
  <si>
    <t>Contratar la prestación del servicio de mantenimiento general preventivo y correctivo con suministro de repuestos, para los equipos de aire acondicionado en los inmuebles a cargo de Migración Colombia</t>
  </si>
  <si>
    <t>Servicio de instalación y mantenimiento acondicionamiento del aire, enfriamiento y calefacción hvac</t>
  </si>
  <si>
    <t>Ingeniería de software o hardware</t>
  </si>
  <si>
    <t>José Clemente Gómez R.</t>
  </si>
  <si>
    <t>Educación para Empleados</t>
  </si>
  <si>
    <t xml:space="preserve">C-1199-1002-9-0-1199005-02 </t>
  </si>
  <si>
    <t>20196231405000087E</t>
  </si>
  <si>
    <t>A-02-02-02-009</t>
  </si>
  <si>
    <t>DISEL</t>
  </si>
  <si>
    <t>20196231405000100E</t>
  </si>
  <si>
    <t>Subasta Inversa Presencial</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</si>
  <si>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</si>
  <si>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impresión Digital</t>
  </si>
  <si>
    <t>20196231403000006E</t>
  </si>
  <si>
    <t xml:space="preserve">CONTRATAR LA ADQUISICION DE SOAT PRIMER SEMESTRE DE 2019,  PARA EL PARQUE AUTOMOTOR DE MIGRACION COLOMBIA  </t>
  </si>
  <si>
    <t xml:space="preserve">Seguros de daños personales por accidente </t>
  </si>
  <si>
    <t>Secop I</t>
  </si>
  <si>
    <t>20196231403000007E</t>
  </si>
  <si>
    <t xml:space="preserve">Adquirir extensión de garantía para los servidores marca DELL, con su debido soporte.
</t>
  </si>
  <si>
    <t>20196231407000011E</t>
  </si>
  <si>
    <t>Contratar el servicio integral de aseo y cafetería, para las sedes Tunja, Yopal y Villavicencio de la Unidad Administrativa Especial Migración Colombia.</t>
  </si>
  <si>
    <t>Servicios de limpieza de edificios</t>
  </si>
  <si>
    <t>Servicio de instalación y mantenimiento de sistemas instrumentados de seguridad</t>
  </si>
  <si>
    <t>20196231403000004E</t>
  </si>
  <si>
    <t>LP-002-2019</t>
  </si>
  <si>
    <r>
      <t xml:space="preserve">Contratar los seguros que amparen los intereses patrimoniales actuales y futuros, así como los bienes de propiedad de la </t>
    </r>
    <r>
      <rPr>
        <b/>
        <sz val="8"/>
        <color theme="1"/>
        <rFont val="Arial Narrow"/>
        <family val="2"/>
      </rPr>
      <t>UNIDAD ADMINISTRATIVA ESPECIAL MIGRACION COLOMBIA</t>
    </r>
    <r>
      <rPr>
        <sz val="8"/>
        <color theme="1"/>
        <rFont val="Arial Narrow"/>
        <family val="2"/>
      </rPr>
      <t>, o que estén bajo su responsabilidad y custodia y aquellos que sean adquiridos para desarrollar las funciones inherentes a su actividad</t>
    </r>
  </si>
  <si>
    <t xml:space="preserve">Servicios Financieros y de Seguros </t>
  </si>
  <si>
    <t>A-02-02-02-007</t>
  </si>
  <si>
    <t>Servicios Basados en Ingeniería, Investigación y Tecnología</t>
  </si>
  <si>
    <t>20196231401000004E</t>
  </si>
  <si>
    <t>PCD-064-2019</t>
  </si>
  <si>
    <t>Contratar el arrendamiento de cupos de parqueadero para el parque automotor de la Regional Aeropuerto El Dorado de Migración Colombia.</t>
  </si>
  <si>
    <t>Servicios de Gestión, Servicios Profesionales de Empresa y Servicios Administrativos</t>
  </si>
  <si>
    <t>Servicios de Transporte, Almacenaje y Correo</t>
  </si>
  <si>
    <t>20196231407000008E</t>
  </si>
  <si>
    <t>MC-029-2019</t>
  </si>
  <si>
    <t>Prestacion de Servicios</t>
  </si>
  <si>
    <t>SERVICIO DE MANTENIMIENTO PREVENTIVO Y CORRECTIVO DEL PARQUE AUTOMOTOR ASIGNADO A LA REGIONAL NARIÑO</t>
  </si>
  <si>
    <t>20196231405000106E</t>
  </si>
  <si>
    <t>SIP-013-2019</t>
  </si>
  <si>
    <t>Contratar el soporte y suscripción de SmartNet para los equipos de conectividad CISCO de conformidad con las especificaciones técnicas de la Unidad Administrativa Especial Migración Colombia.</t>
  </si>
  <si>
    <t>Servicios de mantenimiento y reparación de infraestructura</t>
  </si>
  <si>
    <t>20196231405000067E</t>
  </si>
  <si>
    <t>LP-005-2019</t>
  </si>
  <si>
    <t>Contratar la prestación de servicios para la impresión de las Cédulas de Extranjería, incluyendo los insumos, elaboración de la tarjeta, personalización y entrega del documento final a la Unidad Administrativa Especial Migración Colombia.</t>
  </si>
  <si>
    <t>Documentos de Identificacion</t>
  </si>
  <si>
    <t>CONTRATACIÓN DIRECTA</t>
  </si>
  <si>
    <t>20196231405000073E</t>
  </si>
  <si>
    <t>20196231406000003E</t>
  </si>
  <si>
    <t>PCD-069-2019</t>
  </si>
  <si>
    <t>Servicio de evaluación e implementación de Calidad del Proceso Estadístico por parte del Departamento Administrativo Nacional de Estadística - DANE</t>
  </si>
  <si>
    <t xml:space="preserve">C-1199-1002-11-0-1199060-02 </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</si>
  <si>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</si>
  <si>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</si>
  <si>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</si>
  <si>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432326 811122</t>
  </si>
  <si>
    <t>Software específico para la industria. - Mantenimiento y soporte de Software</t>
  </si>
  <si>
    <t>20196231405000111E</t>
  </si>
  <si>
    <t>SIP-012-2019</t>
  </si>
  <si>
    <t>Subasta Inversa presencial.</t>
  </si>
  <si>
    <t>ACTUALIZAR LICENCIAMIENTO ANTIVIRUS Y BLUE COAT, CON SOPORTE TÉCNICO</t>
  </si>
  <si>
    <t>Software de administración de redes - Software para trabajo en redes</t>
  </si>
  <si>
    <t>20196231405000126E</t>
  </si>
  <si>
    <t>PCD-070-2019</t>
  </si>
  <si>
    <t>CONTRATAR LOS SERVICIOS PROFESIONALES  PARA REALIZAR UN SEMINARIO EN NUEVO CODIGO GENERAL DISCIPLINARIO</t>
  </si>
  <si>
    <t>20196231405000120E</t>
  </si>
  <si>
    <t>PCD-072-2019</t>
  </si>
  <si>
    <t>Contratar los servicios profesionales para la realización de acciones de formación en Derechos Humanos</t>
  </si>
  <si>
    <t>educacion para adultos</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</si>
  <si>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</si>
  <si>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</si>
  <si>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</si>
  <si>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</si>
  <si>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</si>
  <si>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20196231405000112E</t>
  </si>
  <si>
    <t>PCD 062-2019</t>
  </si>
  <si>
    <t>Contratar los servicios profesionales para la realización de una acción de formación en Excel dirigido a funcionarios de Migración Colombia.</t>
  </si>
  <si>
    <t>capacitacion administrativa</t>
  </si>
  <si>
    <t>20196231411000006E</t>
  </si>
  <si>
    <t>MC 032-2019</t>
  </si>
  <si>
    <t>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t>
  </si>
  <si>
    <t>20196231405000114E</t>
  </si>
  <si>
    <t>MC 033-2019</t>
  </si>
  <si>
    <t>SERVICIO DE MANTENIMIENTO PREVENTIVO Y CORRECTIVO PARA LOS EQUIPOS DE GRAFOLOGÍA (ESTÉREO MICROSCOPIOS) A NIVEL NACIONAL, CON BOLSA DE REPUESTOS, DE CONFORMIDAD CON LAS ESPECIFICACIONES TÉCNICAS DE LA UNIDAD ADMINISTRATIVA ESPECIAL MIGRACIÓN COLOMBIA A NIVEL NACIONAL</t>
  </si>
  <si>
    <t>20196231405000115E</t>
  </si>
  <si>
    <t>PCD 068-2019</t>
  </si>
  <si>
    <t>CONTRATAR LOS SERVICIOS PROFESIONALES PARA LA REALIZACIÓN DE UN SEMINARIO EN NEGOCIACIÓN COLECTIVA PARA LOS FUNCIONARIOS DE MIGRACIÓN COLOMBIA.</t>
  </si>
  <si>
    <t>Educación de adultos</t>
  </si>
  <si>
    <t xml:space="preserve">Subdirección de Control Disciplinario Interno </t>
  </si>
  <si>
    <t>(en blanco)</t>
  </si>
  <si>
    <t>(Todas)</t>
  </si>
  <si>
    <t xml:space="preserve">Ofinina de Tecnologia </t>
  </si>
  <si>
    <t>20196231405000130E</t>
  </si>
  <si>
    <t>SIP-014-2019</t>
  </si>
  <si>
    <t>EXTENSIÓN DE GARANTÍA  PARA LOS EQUIPOS MARCA APC Y MANTENIMIENTO PREVENTIVO  Y CORRECTIVO CON SUMINISTRO DE REPUESTOS PARA CONTROL DE ACCESO, CONTRA INCENDIO Y AIRES ACONDICONADOS DE CONFORT, PARA LOS CENTROS DE COMPUTO PRINCIPAL Y ALTERNO.</t>
  </si>
  <si>
    <t>26111600-26111700-26131800-39121000-40101500-40101600-40101700-72101500-72151700-81102700-81101700</t>
  </si>
  <si>
    <t>Generadores de potencia - Baterías, pilas y accesorios- Equipo de control de producción de energía - Equipamiento para distribución y conversión de alimentación- Ventilación- Circulación del aire y piezas y accesorios- Enfriamiento- Servicios de apoyo para la construcción- Servicios de instalación de sistemas de seguridad física e industrial- Ingeniería eléctrica y electrónica- Servicios de diseño e ingeniería de sistemas instrumentados de control</t>
  </si>
  <si>
    <t>20196231403000010E</t>
  </si>
  <si>
    <t>SIP-016-2019</t>
  </si>
  <si>
    <t>ADQUIRIR LICENCIAMIENTO ORACLE</t>
  </si>
  <si>
    <t>43232304;
43233000;</t>
  </si>
  <si>
    <t>Software de consulta y gestión de datos - Software de Entorno Operativo</t>
  </si>
  <si>
    <t>20196231405000127E</t>
  </si>
  <si>
    <t>SIP-015-2019</t>
  </si>
  <si>
    <t>Contratar el servicio de mantenimiento preventivo y correctivo con bolsa de repuestos para los componentes de los CCTV, de acuerdo con los requerimientos técnicos de la Unidad Administrativa Especial Migración Colombia</t>
  </si>
  <si>
    <t>432332 461716 811122</t>
  </si>
  <si>
    <t>Software de seguridad y proteccion - equipos de vigilancia y deteccion - mantenimiento y soporte de software.</t>
  </si>
  <si>
    <t>20196231403000009E</t>
  </si>
  <si>
    <t>MC-035-2019</t>
  </si>
  <si>
    <t>Contratar la adquisición de aire acondicionado, con instalación en sitio, de conformidad con las especificaciones técnicas de la Unidad Administrativa Especial Migración Colombia</t>
  </si>
  <si>
    <t>Aires Acondicionados</t>
  </si>
  <si>
    <t>20196231405000129E</t>
  </si>
  <si>
    <t>PCD-073-2019</t>
  </si>
  <si>
    <r>
      <t xml:space="preserve">Contratar la Actualización del licenciamiento del software de turnos digitales INFO-TURNOS WEB, incluido soporte y mantenimientos, </t>
    </r>
    <r>
      <rPr>
        <sz val="12"/>
        <color rgb="FF000000"/>
        <rFont val="Arial Narrow"/>
        <family val="2"/>
      </rPr>
      <t xml:space="preserve">de acuerdo </t>
    </r>
    <r>
      <rPr>
        <sz val="12"/>
        <color theme="1"/>
        <rFont val="Arial Narrow"/>
        <family val="2"/>
      </rPr>
      <t>con las especificaciones técnicas de la Unidad Administrativa Especial Migración Colombia</t>
    </r>
  </si>
  <si>
    <t>Servicios de sistemas y administración de componentes de sistemas</t>
  </si>
  <si>
    <t>NIVEL CENTRAL</t>
  </si>
  <si>
    <t>2018623146500001E</t>
  </si>
  <si>
    <t>PCD-119-2018</t>
  </si>
  <si>
    <t>Contratar la prestación del servicio de administración, custodia y organización de archivos, así como la actualización del aplicativo PLATINUM.</t>
  </si>
  <si>
    <t>ALMACENAJES DE ARCHIVOS EN CARPETAS</t>
  </si>
  <si>
    <t>51218</t>
  </si>
  <si>
    <t>C-11-99-1002-8</t>
  </si>
  <si>
    <t>CO-134-2018</t>
  </si>
  <si>
    <t>Servicios Postales Nacionales S.A</t>
  </si>
  <si>
    <t>9</t>
  </si>
  <si>
    <t xml:space="preserve">CUMPLIMIENTO/SALARIOS Y PRESTACIONES SOCIALES , CALIDAD DEL SERVICIO Y CALIDAD DE LOS BIENES </t>
  </si>
  <si>
    <t>20%, 20%10%</t>
  </si>
  <si>
    <t>SERRANO BORNACELLY ILVIS PATRICIA</t>
  </si>
  <si>
    <t> 20196231405000102E</t>
  </si>
  <si>
    <t>SABP-001-2019</t>
  </si>
  <si>
    <t>ADQUISICION DE LOS UNIFORMES A NIVEL NACIONAL PARA LOS FUNCIONARIOS DE LA UNIDAD ADMINISTRATIVA ESPECIAL MIGRACIÓN COLOMBIA QUE LLEVAN A CABO LABORES MISIONALES, CORRESPONDIENTE A LA VIGENCIA 2019”, cuyas características técnicas se encuentran detalladas en los Documentos de Condiciones Especiales anexos al presente documento y de conformidad con el procedimiento establecido en el Reglamento de Funcionamiento y Operación de la Bolsa para el Mercado de Compras Públicas</t>
  </si>
  <si>
    <t>Ropa, maletas y productos de aseo personal</t>
  </si>
  <si>
    <t>A-02-02-01-002</t>
  </si>
  <si>
    <t>20196231407000013E</t>
  </si>
  <si>
    <t>MC-034-2019</t>
  </si>
  <si>
    <t>Adquisición y renovación de certificados digitales, de conformidad con las especificaciones de la Unidad Administrativa Especial Migración Colombia.</t>
  </si>
  <si>
    <t>Difusión de tecnologías de información y telecomunicaciones</t>
  </si>
  <si>
    <t>20196231410000017E</t>
  </si>
  <si>
    <t>Contratar el suministro de tiquetes en las rutas nacionales e internacionales para funcionarios y contratistas, así como para la atención de desplazamientos de deportados y/o expulsados.</t>
  </si>
  <si>
    <t>Servicios de Viajes, Alimentación, Alojamiento y Entretenimiento</t>
  </si>
  <si>
    <t>SIP-010-2019</t>
  </si>
  <si>
    <t>SERVICIO DE SOPORTE ESPECIALIZADO PARA LA PLATAFORMA ORACLE</t>
  </si>
  <si>
    <t>Software de consulta y gestión de datos, Servicios de personal temporal, Ingeniería de software o hardware, Servicios de sistemas y administración de componentes de sistemas , Servicios de datos, Mantenimiento y soporte de software, Servicios de administración de acceso.</t>
  </si>
  <si>
    <t>C-1199-1002-10-01-119901-02</t>
  </si>
  <si>
    <t>LP-001-2019</t>
  </si>
  <si>
    <t>Contratar la prestación de servicios de actividades culturales, lúdicas, deportivas y recreativas, para los funcionarios de Migración Colombia a Nivel Nacional.</t>
  </si>
  <si>
    <t>Transporte por carretera…ETC.</t>
  </si>
  <si>
    <t>2019623140500136E</t>
  </si>
  <si>
    <t>PCD-076-2019</t>
  </si>
  <si>
    <t>CONTRATAR LOS SERVICIOS PROFESIONALES  PARA REALIZAR UN SEMINARIO  DE LA DIMENSIÓN DEL TALENTO HUMANO EN EL MODELO INTEGRADO DE PLANEACIÓN Y GESTIÓN-MIPG.</t>
  </si>
  <si>
    <t xml:space="preserve">Educacion para empleados </t>
  </si>
  <si>
    <t>C-1199-1002-9-0-11-9905-02</t>
  </si>
  <si>
    <t>20196231403000015E</t>
  </si>
  <si>
    <t>SIP-020-2019</t>
  </si>
  <si>
    <t>Contratar la actualización del licenciamiento del software Aranda, con soporte técnico, de acuerdo con los requerimientos técnicos de la Unidad Administrativa Especial Migración Colombia.</t>
  </si>
  <si>
    <t>43231500-8111800-81112200</t>
  </si>
  <si>
    <t>Software funcional específico de la empresa/Servicios de sistemas y administración de componentes de sistemas/Mantenimiento y soporte de software</t>
  </si>
  <si>
    <t>SIP-017-2019</t>
  </si>
  <si>
    <t xml:space="preserve">Contratar la prestación del servicio de mantenimiento general preventivo y correctivo con suministro de repuestos, para los equipos de aire acondicionado en los inmuebles a cargo de Migración Colombia a nivel nacional. </t>
  </si>
  <si>
    <t>72101511-72151207-40101701</t>
  </si>
  <si>
    <t>Servicios de instalación o mantenimiento o reparación de aires acondicionados/Servicios de instalación y mantenimiento acondicionamiento del aire, enfriamiento y calefacción HVAC/Aires acondicionados</t>
  </si>
  <si>
    <t>CO -077-2019</t>
  </si>
  <si>
    <t>UNION TEMPORAL SOLUCUINES TECNOLOGICAS 2019</t>
  </si>
  <si>
    <t xml:space="preserve">SI </t>
  </si>
  <si>
    <t>cumplimiento/salarios/calidad del servicio</t>
  </si>
  <si>
    <t xml:space="preserve">OLGA LUCIA PEREZ </t>
  </si>
  <si>
    <t>CO-073-2019</t>
  </si>
  <si>
    <t>FONDO ROTATORIO DEL DANE-FONDANE</t>
  </si>
  <si>
    <t>MARTINEZ GUTIERREZ LEIDY ANDREA</t>
  </si>
  <si>
    <t>20196231407000105E</t>
  </si>
  <si>
    <t>MC-038-2019</t>
  </si>
  <si>
    <t>Contratar la adquisición de UPSs, de conformidad con las especificaciones técnicas de la Unidad Administrativa Especial Migración Colombia.</t>
  </si>
  <si>
    <t>39121004-39121011</t>
  </si>
  <si>
    <t>Componentes, Accesorios y Suministros de Sistemas Eléctricos e Iluminación</t>
  </si>
  <si>
    <t>20196231403000011E</t>
  </si>
  <si>
    <t>SIP-018-2019</t>
  </si>
  <si>
    <t>Contratar el suministro de llantas a nivel nacional para el parque automotor de MIGRACION COLOMBIA</t>
  </si>
  <si>
    <t>Vehículos Comerciales, Militares y Particulares, Accesorios y Componentes</t>
  </si>
  <si>
    <t>A-02-02-01-003</t>
  </si>
  <si>
    <t>CO-075-2019</t>
  </si>
  <si>
    <t>SOLUTION COPY LTDA</t>
  </si>
  <si>
    <t xml:space="preserve">VIVIANA CORREDOR </t>
  </si>
  <si>
    <t>CO-079-2019</t>
  </si>
  <si>
    <t xml:space="preserve">Seguros </t>
  </si>
  <si>
    <t>UNION TEMPORAL LA PREVISORA S.A COMPAÑÍA DE SEGUROS AXA COLPATRIA COMPAÑÍA DE SEGUROS S.A</t>
  </si>
  <si>
    <t>CO-080-2019</t>
  </si>
  <si>
    <t>ASEGURADORA SOLIDARIA DE COLOMBIA ENTIDAD COOPERATIVA</t>
  </si>
  <si>
    <t>AO-026-2019</t>
  </si>
  <si>
    <t>MICHAEL STIVEN ROLDAN MORALES</t>
  </si>
  <si>
    <t>ANA MERCEDES FIGUEROA</t>
  </si>
  <si>
    <t>CO-083-2019</t>
  </si>
  <si>
    <t>BOYRA S.A</t>
  </si>
  <si>
    <t>AO-027-2019</t>
  </si>
  <si>
    <t>ANDES SERVICIO DE CERTIFICACION DIGITAL S.A</t>
  </si>
  <si>
    <t>SUBATOURS SAS</t>
  </si>
  <si>
    <t>2018623141000052E</t>
  </si>
  <si>
    <t>Optimización de servicios tecnológicos para la atención de los procesos migratorios a nivel nacional</t>
  </si>
  <si>
    <t>Servicios Basados en Ingeniería, investigación y Tecnología</t>
  </si>
  <si>
    <t>51018</t>
  </si>
  <si>
    <t>C-1199-1002-10</t>
  </si>
  <si>
    <t>COLOMBIA TELECOMUNICACIONES</t>
  </si>
  <si>
    <t>238518 Y 418</t>
  </si>
  <si>
    <t xml:space="preserve">DUBERLY EDUARDO MURILLO </t>
  </si>
  <si>
    <t>20196231405000140E</t>
  </si>
  <si>
    <t>PCD-077-2019</t>
  </si>
  <si>
    <r>
      <t>Contratar los servicios profesionales para la realización de una acción de formación en procedimiento sancionatorio</t>
    </r>
    <r>
      <rPr>
        <sz val="11"/>
        <color rgb="FF000000"/>
        <rFont val="Arial Narrow"/>
        <family val="2"/>
      </rPr>
      <t>.</t>
    </r>
  </si>
  <si>
    <t>servicios educativos y de formacion</t>
  </si>
  <si>
    <t>C-1199-1002-9-0-1199005-02</t>
  </si>
  <si>
    <t>20196231405000138E</t>
  </si>
  <si>
    <t>CO-084-2019</t>
  </si>
  <si>
    <t>CENTRAL PARKING SYSTEM COLOMBIA SAS</t>
  </si>
  <si>
    <t>20196231405000079E</t>
  </si>
  <si>
    <t>PCD-056-2019</t>
  </si>
  <si>
    <t>SUBDIRECCION EXTRANJERÍA</t>
  </si>
  <si>
    <t>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t>
  </si>
  <si>
    <t>80161507;</t>
  </si>
  <si>
    <t>Servicios Audiovisuales</t>
  </si>
  <si>
    <t>CO-076-2019</t>
  </si>
  <si>
    <t xml:space="preserve">INSTIRUTO NACIONAL PARA SORDOS -INSOR </t>
  </si>
  <si>
    <t xml:space="preserve">YENNY PATRICIA RODRIGUEZ CUERVO </t>
  </si>
  <si>
    <t>20196231405000134E</t>
  </si>
  <si>
    <t>20196231410000007E</t>
  </si>
  <si>
    <t xml:space="preserve">SELECCIÓN ABERVIADA - ACUERDO MARCO DE PRECIOS </t>
  </si>
  <si>
    <t>ASEO Y CAFETERIA REGION 9</t>
  </si>
  <si>
    <t>76111501;90101700;</t>
  </si>
  <si>
    <t>Servicios de Limpieza, Descontaminación y Tratamiento de Residuos/Servicios de Viajes, Alimentación, Alojamiento y Entretenimiento</t>
  </si>
  <si>
    <t>A-02-02-02-006 / A-02-02-02-008</t>
  </si>
  <si>
    <t xml:space="preserve">ARIOS COLOMBIA SAS </t>
  </si>
  <si>
    <t>SERGIO ANDRES BLANCO SUAREZ</t>
  </si>
  <si>
    <t>20196231410000012E</t>
  </si>
  <si>
    <t>ASEO Y CAFETERIA REGION 11</t>
  </si>
  <si>
    <t>Servicios de limpieza y mantenimiento de edificios generales y de oficinas</t>
  </si>
  <si>
    <t>LADOINSA LABORES DOTACIONES INDUSTRIALES S.A.S</t>
  </si>
  <si>
    <t>JIMMY JIMMY ENRIQUE GAITAN ORTIZ</t>
  </si>
  <si>
    <t>20196231410000013E</t>
  </si>
  <si>
    <t>ASEO Y CAFETERIA REGION 4</t>
  </si>
  <si>
    <t xml:space="preserve">UNION TEMPORAL ASEO COLOMBIA </t>
  </si>
  <si>
    <t>ELIZABETH USECHE MARIN</t>
  </si>
  <si>
    <t>20196231405000091E</t>
  </si>
  <si>
    <t>LP 006-2019</t>
  </si>
  <si>
    <t>Contratar el servicio de captura de información del pre registro, TMF y Cédula de Ciudadanía Colombiana en zona de frontera con Venezuela, de acuerdo con las especificaciones técnicas requeridas por la Unidad Administrativa Especial Migración Colombia.</t>
  </si>
  <si>
    <t>dispositivos informaticos de entrada de datos</t>
  </si>
  <si>
    <t>20196231411000008E</t>
  </si>
  <si>
    <t>MC 036-2019</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</si>
  <si>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</si>
  <si>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 xml:space="preserve">A-02 -02-01-003 </t>
  </si>
  <si>
    <t>CO 082-2019</t>
  </si>
  <si>
    <t>ANGELA DEYANIRA DIAZ INFANTE</t>
  </si>
  <si>
    <t xml:space="preserve"> DE LOS RIOS VILLAMIL RICARDO </t>
  </si>
  <si>
    <t>CO 078-2019</t>
  </si>
  <si>
    <t>COLEGIO MAYOR DE NUESTRA SEÑORA DEL ROSARIO</t>
  </si>
  <si>
    <t>CLAUDIA BASTIDAS UBATE</t>
  </si>
  <si>
    <t>AO 024-2019</t>
  </si>
  <si>
    <t>AUTO ISLAS SAS</t>
  </si>
  <si>
    <t>TAMARA CABEZA PACHECO</t>
  </si>
  <si>
    <t>AO 025-2019</t>
  </si>
  <si>
    <t>CI GLOBAL SCIENTIFIC SAS</t>
  </si>
  <si>
    <t>CO 072-2019</t>
  </si>
  <si>
    <t>20196231405000069E</t>
  </si>
  <si>
    <t>PCD-074-2019</t>
  </si>
  <si>
    <t>CONTRATAR EL SERVICIO DE UN CENTRO DE CONTACTO CIUDADANO MEDIANTE LA MODALIDAD DE OUTSOURCING QUE CUBRA LOS CANALES DE COMUNICACIÓN TELEFÓNICA PRESENCIAL Y VIRTUAL ESTABLECIDOS POR LA UNIDAD ADMINISTRATIVA ESPECIAL MIGRACIÓN COLOMBIA –UAEMC</t>
  </si>
  <si>
    <t>811118 831115 432315</t>
  </si>
  <si>
    <t>comunicaciones telefonicas locales y de larga distancia</t>
  </si>
  <si>
    <t>20196231410000018E</t>
  </si>
  <si>
    <t>Adquirir impresoras térmicas de acuerdo con los requerimientos técnicos de la Unidad Administrativa Especial Migración Colombia</t>
  </si>
  <si>
    <t>432121 441015</t>
  </si>
  <si>
    <t xml:space="preserve">impresoras de computador - maquinas de duplicacion </t>
  </si>
  <si>
    <t>SAMC-002-2019</t>
  </si>
  <si>
    <t>Contratar la prestación de servicios de actividades culturales, lúdicas, deportivas y recreativas, para los funcionarios de Migración Colombia a Nivel Nacional</t>
  </si>
  <si>
    <t>801416 801115 901015</t>
  </si>
  <si>
    <t>actividades de ventas y promocion de negocios - desarrollo de recursos humanos</t>
  </si>
  <si>
    <t>20196231403000013E</t>
  </si>
  <si>
    <t>SIP-019-2019</t>
  </si>
  <si>
    <t>Contratar la adquisición de una solución de almacenamiento, de acuerdo con las especificaciones técnicas de la Unidad Administrativa Especial Migración Colombia</t>
  </si>
  <si>
    <t>432122 432323 811115</t>
  </si>
  <si>
    <t>sistema de manejo de almacenamiento de datos de computador - software de consulta y gestion de datos</t>
  </si>
  <si>
    <t>COLOMBIANA DE COMERCIO SA Y/O ALKOSTO</t>
  </si>
  <si>
    <t>NEMESIS ASOCIADOS SA</t>
  </si>
  <si>
    <t>FREDY HOLMAN PULIDO GRANADOS</t>
  </si>
  <si>
    <t>CLAUDIA MILENA BASTIDAS</t>
  </si>
  <si>
    <t>2018623141000005E</t>
  </si>
  <si>
    <t xml:space="preserve">TRASLADO DE MUEBLES Y ENSERES – SEGMENTO 3. MENSAJERIA EXPRESS EN EL ACUERDO MARCO DE PRECIOS
</t>
  </si>
  <si>
    <t>Servicios de Distribución minorista</t>
  </si>
  <si>
    <t>A-2-0-4-6-3</t>
  </si>
  <si>
    <t xml:space="preserve"> MORALES ALFONSO LUZ ELENA</t>
  </si>
  <si>
    <t>20196231405000132E</t>
  </si>
  <si>
    <t>PCD-075-2019</t>
  </si>
  <si>
    <t>CONTRATAR LOS SERVICIOS PROFESIONALES PARA LA REALIZACIóN DE UNA ACCIóN DE FORMACIóN EN DOCUMENTOLOGíA Y GRAFOLOGíA DIRIGIDO A FUNCIONARIOS DE MIGRACIóN COLOMBIA.</t>
  </si>
  <si>
    <t>edicacion de adultos.</t>
  </si>
  <si>
    <t>VALOR VF 2021</t>
  </si>
  <si>
    <t>VALOR VF 2022</t>
  </si>
  <si>
    <t>CO 066-2019</t>
  </si>
  <si>
    <t xml:space="preserve">Seguros Intermediación  </t>
  </si>
  <si>
    <t xml:space="preserve">ASEGURADORA SOLIDARIA DE COLOMBIA ENTIDAD COOPERATIVA </t>
  </si>
  <si>
    <t>CARLOS EDUARDOI USECHE</t>
  </si>
  <si>
    <t>SISTETRONICS LIMITADA</t>
  </si>
  <si>
    <t>129019 </t>
  </si>
  <si>
    <t>OLAYA CARDONA JUAN ALEJANDRO</t>
  </si>
  <si>
    <t>ANDI ASEO LIMITADA</t>
  </si>
  <si>
    <t>ARCHILA CABRERA CARLOS ALBERTO</t>
  </si>
  <si>
    <t>20196231403000012E</t>
  </si>
  <si>
    <t>MC-037-2019</t>
  </si>
  <si>
    <t>Adquirir la actualización y soporte para software Tableau, de conformidad con las especificaciones técnicas de la Unidad Administrativa Especial Migración Colombia.</t>
  </si>
  <si>
    <t>SIP-007-2019</t>
  </si>
  <si>
    <t>139119
139219
139319
139519
139619</t>
  </si>
  <si>
    <t>138719
138819</t>
  </si>
  <si>
    <t>USECHE OVALLES CARLOS EDUARDO</t>
  </si>
  <si>
    <t> FIGUEROA PENA JESUS</t>
  </si>
  <si>
    <t xml:space="preserve"> CRUZ VELASQUEZ CARLOS FREDDY</t>
  </si>
  <si>
    <t>AMEZQUITA MONROY GILMER MOISES</t>
  </si>
  <si>
    <t xml:space="preserve">A-02-02-02-006       
A-03-03-01-056 </t>
  </si>
  <si>
    <t>FERNANDEZ BAQUERO JUDY MELINDA</t>
  </si>
  <si>
    <t>43232300
80111600
81111500
81111800
81112000
81112200
81161500
81112202</t>
  </si>
  <si>
    <t>81101508
80161500 
80161504
80121704</t>
  </si>
  <si>
    <t>SIP-009-2019</t>
  </si>
  <si>
    <t>SIP-011-2019</t>
  </si>
  <si>
    <t>MC-031-2019</t>
  </si>
  <si>
    <t>CO-074-2019</t>
  </si>
  <si>
    <t xml:space="preserve">A-02-02-02-006
A-02-02-02-008 </t>
  </si>
  <si>
    <t>AO-022-2019</t>
  </si>
  <si>
    <t xml:space="preserve">C-1199-10002-10-0-1199001-02 </t>
  </si>
  <si>
    <t xml:space="preserve">A-02-02-01-003 </t>
  </si>
  <si>
    <t xml:space="preserve"> LUGO MARTINEZ NESTOR HERNANDO</t>
  </si>
  <si>
    <t>432328 
432329 
432332</t>
  </si>
  <si>
    <t>CO-081-2019</t>
  </si>
  <si>
    <t>CO-071-2019</t>
  </si>
  <si>
    <t>CO-072-2019</t>
  </si>
  <si>
    <t>REYES ORLANDO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</si>
</sst>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yyyy/mm/dd"/>
    <numFmt numFmtId="168" formatCode="_(&quot;$&quot;\ * #,##0_);_(&quot;$&quot;\ * \(#,##0\);_(&quot;$&quot;\ * &quot;-&quot;??_);_(@_)"/>
    <numFmt numFmtId="169" formatCode="0_);\(0\)"/>
    <numFmt numFmtId="170" formatCode="_-* #,##0.00_-;\-* #,##0.00_-;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theme="0"/>
      <name val="Arial"/>
      <family val="2"/>
    </font>
    <font>
      <sz val="10"/>
      <name val="Arial"/>
      <family val="2"/>
    </font>
    <font>
      <sz val="12"/>
      <color theme="1"/>
      <name val="Arial"/>
      <family val="2"/>
    </font>
    <font>
      <b/>
      <sz val="9"/>
      <color theme="0"/>
      <name val="Arial"/>
      <family val="2"/>
    </font>
    <font>
      <sz val="10"/>
      <color theme="1"/>
      <name val="Calibri"/>
      <family val="2"/>
      <scheme val="minor"/>
    </font>
    <font>
      <sz val="9"/>
      <color theme="1"/>
      <name val="Arial"/>
      <family val="2"/>
    </font>
    <font>
      <sz val="11"/>
      <color theme="1"/>
      <name val="Arial Narrow"/>
      <family val="2"/>
    </font>
    <font>
      <sz val="11"/>
      <color rgb="FF000000"/>
      <name val="Calibri"/>
      <family val="2"/>
      <scheme val="minor"/>
    </font>
    <font>
      <sz val="11"/>
      <color theme="1"/>
      <name val="Arial"/>
      <family val="2"/>
    </font>
    <font>
      <sz val="8"/>
      <color theme="1"/>
      <name val="Arial Narrow"/>
      <family val="2"/>
    </font>
    <font>
      <b/>
      <sz val="8"/>
      <color theme="1"/>
      <name val="Arial Narrow"/>
      <family val="2"/>
    </font>
    <font>
      <sz val="12"/>
      <color theme="1"/>
      <name val="Calibri"/>
      <family val="2"/>
      <scheme val="minor"/>
    </font>
    <font>
      <sz val="12"/>
      <color theme="1"/>
      <name val="Arial Narrow"/>
      <family val="2"/>
    </font>
    <font>
      <sz val="10"/>
      <name val="Verdana"/>
      <family val="2"/>
    </font>
    <font>
      <sz val="12"/>
      <name val="Calibri"/>
      <family val="2"/>
      <scheme val="minor"/>
    </font>
    <font>
      <sz val="12"/>
      <color rgb="FF000000"/>
      <name val="Arial Narrow"/>
      <family val="2"/>
    </font>
    <font>
      <u/>
      <sz val="11"/>
      <color theme="10"/>
      <name val="Calibri"/>
      <family val="2"/>
      <scheme val="minor"/>
    </font>
    <font>
      <sz val="11"/>
      <color rgb="FF000000"/>
      <name val="Arial Narrow"/>
      <family val="2"/>
    </font>
    <font>
      <sz val="9"/>
      <color indexed="81"/>
      <name val="Tahoma"/>
      <family val="2"/>
    </font>
    <font>
      <b/>
      <sz val="9"/>
      <color indexed="81"/>
      <name val="Tahoma"/>
      <family val="2"/>
    </font>
    <font>
      <sz val="11"/>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rgb="FF00B050"/>
        <bgColor indexed="64"/>
      </patternFill>
    </fill>
    <fill>
      <patternFill patternType="solid">
        <fgColor indexed="9"/>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0000"/>
        <bgColor indexed="64"/>
      </patternFill>
    </fill>
  </fills>
  <borders count="15">
    <border>
      <left/>
      <right/>
      <top/>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0" borderId="0"/>
    <xf numFmtId="49" fontId="17" fillId="0" borderId="0">
      <alignment horizontal="left" vertical="center"/>
    </xf>
    <xf numFmtId="164" fontId="1" fillId="0" borderId="0" applyFon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cellStyleXfs>
  <cellXfs count="259">
    <xf numFmtId="0" fontId="0" fillId="0" borderId="0" xfId="0"/>
    <xf numFmtId="37" fontId="4" fillId="2" borderId="6" xfId="1" applyNumberFormat="1" applyFont="1" applyFill="1" applyBorder="1" applyAlignment="1">
      <alignment horizontal="left" vertical="center"/>
    </xf>
    <xf numFmtId="37" fontId="4" fillId="2" borderId="10" xfId="1" applyNumberFormat="1" applyFont="1" applyFill="1" applyBorder="1" applyAlignment="1">
      <alignment horizontal="left"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167" fontId="6" fillId="3" borderId="6" xfId="0" applyNumberFormat="1" applyFont="1" applyFill="1" applyBorder="1" applyAlignment="1" applyProtection="1">
      <alignment vertical="center"/>
      <protection locked="0"/>
    </xf>
    <xf numFmtId="165" fontId="3" fillId="0" borderId="12" xfId="2" applyFont="1" applyFill="1" applyBorder="1" applyAlignment="1">
      <alignment horizontal="center" vertical="center"/>
    </xf>
    <xf numFmtId="165" fontId="3" fillId="0" borderId="6" xfId="2" applyFont="1" applyFill="1" applyBorder="1" applyAlignment="1">
      <alignment horizontal="center" vertical="center"/>
    </xf>
    <xf numFmtId="1" fontId="3" fillId="0" borderId="6" xfId="0" applyNumberFormat="1" applyFont="1" applyFill="1" applyBorder="1" applyAlignment="1">
      <alignment horizontal="center" vertical="center"/>
    </xf>
    <xf numFmtId="14" fontId="3" fillId="0" borderId="6" xfId="0" applyNumberFormat="1" applyFont="1" applyFill="1" applyBorder="1" applyAlignment="1">
      <alignment horizontal="center" vertical="center"/>
    </xf>
    <xf numFmtId="0" fontId="3" fillId="0" borderId="6" xfId="0" applyFont="1" applyFill="1" applyBorder="1" applyAlignment="1">
      <alignment horizontal="center"/>
    </xf>
    <xf numFmtId="0" fontId="3" fillId="0" borderId="6" xfId="2" applyNumberFormat="1" applyFont="1" applyFill="1" applyBorder="1" applyAlignment="1">
      <alignment horizontal="center" vertical="center"/>
    </xf>
    <xf numFmtId="0" fontId="0" fillId="0" borderId="0" xfId="0" applyAlignment="1"/>
    <xf numFmtId="1" fontId="4" fillId="2" borderId="5"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49" fontId="4" fillId="2" borderId="6" xfId="4" applyNumberFormat="1" applyFont="1" applyFill="1" applyBorder="1" applyAlignment="1">
      <alignment horizontal="center" vertical="center"/>
    </xf>
    <xf numFmtId="0" fontId="4" fillId="2" borderId="6" xfId="1" applyNumberFormat="1" applyFont="1" applyFill="1" applyBorder="1" applyAlignment="1">
      <alignment horizontal="center" vertical="center"/>
    </xf>
    <xf numFmtId="14" fontId="4" fillId="2" borderId="10" xfId="4"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165" fontId="4" fillId="2" borderId="6" xfId="2" applyFont="1" applyFill="1" applyBorder="1" applyAlignment="1">
      <alignment horizontal="center" vertical="center"/>
    </xf>
    <xf numFmtId="14" fontId="4" fillId="2" borderId="6" xfId="1" applyNumberFormat="1" applyFont="1" applyFill="1" applyBorder="1" applyAlignment="1">
      <alignment horizontal="center" vertical="center"/>
    </xf>
    <xf numFmtId="0" fontId="4" fillId="2" borderId="6" xfId="4" applyNumberFormat="1" applyFont="1" applyFill="1" applyBorder="1" applyAlignment="1">
      <alignment horizontal="center" vertical="center"/>
    </xf>
    <xf numFmtId="1" fontId="4" fillId="2" borderId="6" xfId="1" applyNumberFormat="1" applyFont="1" applyFill="1" applyBorder="1" applyAlignment="1">
      <alignment horizontal="center" vertical="center"/>
    </xf>
    <xf numFmtId="166" fontId="4" fillId="2" borderId="6" xfId="1" applyFont="1" applyFill="1" applyBorder="1" applyAlignment="1">
      <alignment horizontal="center" vertical="center"/>
    </xf>
    <xf numFmtId="49" fontId="4" fillId="2" borderId="6" xfId="3" applyNumberFormat="1" applyFont="1" applyFill="1" applyBorder="1" applyAlignment="1">
      <alignment horizontal="center" vertical="center"/>
    </xf>
    <xf numFmtId="14" fontId="4" fillId="2" borderId="6" xfId="4" applyNumberFormat="1" applyFont="1" applyFill="1" applyBorder="1" applyAlignment="1">
      <alignment horizontal="center" vertical="center"/>
    </xf>
    <xf numFmtId="37" fontId="4" fillId="2" borderId="6" xfId="1" applyNumberFormat="1" applyFont="1" applyFill="1" applyBorder="1" applyAlignment="1">
      <alignment horizontal="center" vertical="center"/>
    </xf>
    <xf numFmtId="0" fontId="0" fillId="0" borderId="0" xfId="0" applyAlignment="1">
      <alignment horizontal="left" vertical="center"/>
    </xf>
    <xf numFmtId="1" fontId="7" fillId="2" borderId="11" xfId="0" applyNumberFormat="1" applyFont="1" applyFill="1" applyBorder="1" applyAlignment="1">
      <alignment horizontal="center" vertical="center"/>
    </xf>
    <xf numFmtId="0" fontId="8" fillId="0" borderId="0" xfId="0" applyFont="1" applyAlignment="1">
      <alignment horizontal="left"/>
    </xf>
    <xf numFmtId="49" fontId="7" fillId="2" borderId="11" xfId="4" applyNumberFormat="1" applyFont="1" applyFill="1" applyBorder="1" applyAlignment="1">
      <alignment horizontal="center" vertical="center"/>
    </xf>
    <xf numFmtId="0" fontId="7" fillId="2" borderId="11" xfId="1" applyNumberFormat="1" applyFont="1" applyFill="1" applyBorder="1" applyAlignment="1">
      <alignment horizontal="center" vertical="center"/>
    </xf>
    <xf numFmtId="14" fontId="7" fillId="2" borderId="11" xfId="4" applyNumberFormat="1" applyFont="1" applyFill="1" applyBorder="1" applyAlignment="1">
      <alignment horizontal="center" vertical="center"/>
    </xf>
    <xf numFmtId="0" fontId="0" fillId="0" borderId="0" xfId="0" applyAlignment="1">
      <alignment horizontal="left"/>
    </xf>
    <xf numFmtId="0" fontId="9" fillId="0" borderId="0" xfId="0" applyFont="1" applyAlignment="1"/>
    <xf numFmtId="49" fontId="7" fillId="2" borderId="11" xfId="1" applyNumberFormat="1" applyFont="1" applyFill="1" applyBorder="1" applyAlignment="1">
      <alignment horizontal="center" vertical="center"/>
    </xf>
    <xf numFmtId="165" fontId="7" fillId="2" borderId="11" xfId="2" applyFont="1" applyFill="1" applyBorder="1" applyAlignment="1">
      <alignment horizontal="center" vertical="center"/>
    </xf>
    <xf numFmtId="14" fontId="7" fillId="2" borderId="11" xfId="1" applyNumberFormat="1" applyFont="1" applyFill="1" applyBorder="1" applyAlignment="1">
      <alignment horizontal="center" vertical="center"/>
    </xf>
    <xf numFmtId="0" fontId="7" fillId="2" borderId="11" xfId="4" applyNumberFormat="1" applyFont="1" applyFill="1" applyBorder="1" applyAlignment="1">
      <alignment horizontal="center" vertical="center"/>
    </xf>
    <xf numFmtId="1" fontId="7" fillId="2" borderId="11" xfId="1" applyNumberFormat="1" applyFont="1" applyFill="1" applyBorder="1" applyAlignment="1">
      <alignment horizontal="center" vertical="center"/>
    </xf>
    <xf numFmtId="166" fontId="7" fillId="2" borderId="11" xfId="1" applyFont="1" applyFill="1" applyBorder="1" applyAlignment="1">
      <alignment horizontal="center" vertical="center"/>
    </xf>
    <xf numFmtId="49" fontId="7" fillId="2" borderId="11" xfId="3" applyNumberFormat="1" applyFont="1" applyFill="1" applyBorder="1" applyAlignment="1">
      <alignment horizontal="center" vertical="center"/>
    </xf>
    <xf numFmtId="37" fontId="7" fillId="2" borderId="11" xfId="1"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0" borderId="0" xfId="0" applyFill="1"/>
    <xf numFmtId="0" fontId="10" fillId="0" borderId="0" xfId="0" applyFont="1" applyAlignment="1">
      <alignment vertical="center"/>
    </xf>
    <xf numFmtId="0" fontId="11" fillId="0" borderId="0" xfId="0" applyFont="1"/>
    <xf numFmtId="0" fontId="0" fillId="4" borderId="0" xfId="0" applyFill="1"/>
    <xf numFmtId="167" fontId="6" fillId="3" borderId="6" xfId="0" applyNumberFormat="1" applyFont="1" applyFill="1" applyBorder="1" applyAlignment="1" applyProtection="1">
      <alignment horizontal="right" vertical="center"/>
      <protection locked="0"/>
    </xf>
    <xf numFmtId="165" fontId="3" fillId="0" borderId="2" xfId="2" applyFont="1" applyFill="1" applyBorder="1" applyAlignment="1">
      <alignment horizontal="center" vertical="center"/>
    </xf>
    <xf numFmtId="165" fontId="3" fillId="0" borderId="6" xfId="2" applyNumberFormat="1" applyFont="1" applyFill="1" applyBorder="1" applyAlignment="1">
      <alignment horizontal="center" vertical="center"/>
    </xf>
    <xf numFmtId="165" fontId="0" fillId="0" borderId="0" xfId="0" applyNumberFormat="1"/>
    <xf numFmtId="165" fontId="0" fillId="0" borderId="0" xfId="0" applyNumberFormat="1" applyAlignment="1"/>
    <xf numFmtId="165" fontId="6" fillId="0" borderId="0" xfId="0" applyNumberFormat="1" applyFont="1" applyAlignment="1"/>
    <xf numFmtId="0" fontId="6" fillId="0" borderId="6" xfId="0" applyFont="1" applyFill="1" applyBorder="1" applyAlignment="1"/>
    <xf numFmtId="0" fontId="0" fillId="0" borderId="0" xfId="0" applyAlignment="1">
      <alignment horizontal="right"/>
    </xf>
    <xf numFmtId="167" fontId="0" fillId="0" borderId="0" xfId="0" applyNumberFormat="1" applyAlignment="1">
      <alignment horizontal="right"/>
    </xf>
    <xf numFmtId="37" fontId="4" fillId="2" borderId="6" xfId="1" applyNumberFormat="1" applyFont="1" applyFill="1" applyBorder="1" applyAlignment="1">
      <alignment horizontal="right" vertical="center"/>
    </xf>
    <xf numFmtId="0" fontId="6" fillId="0" borderId="0" xfId="0" applyFont="1" applyAlignment="1">
      <alignment horizontal="right"/>
    </xf>
    <xf numFmtId="0" fontId="6" fillId="0" borderId="0" xfId="0" applyFont="1" applyAlignment="1"/>
    <xf numFmtId="1" fontId="3" fillId="0" borderId="6" xfId="2" applyNumberFormat="1" applyFont="1" applyFill="1" applyBorder="1" applyAlignment="1">
      <alignment horizontal="center" vertical="center"/>
    </xf>
    <xf numFmtId="1" fontId="4" fillId="2" borderId="6" xfId="1" applyNumberFormat="1" applyFont="1" applyFill="1" applyBorder="1" applyAlignment="1">
      <alignment vertical="center"/>
    </xf>
    <xf numFmtId="1" fontId="3" fillId="0" borderId="6" xfId="0" applyNumberFormat="1" applyFont="1" applyFill="1" applyBorder="1" applyAlignment="1">
      <alignment vertical="center"/>
    </xf>
    <xf numFmtId="1" fontId="12" fillId="0" borderId="0" xfId="0" applyNumberFormat="1" applyFont="1" applyAlignment="1"/>
    <xf numFmtId="165" fontId="4" fillId="2" borderId="6" xfId="1" applyNumberFormat="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indent="1"/>
    </xf>
    <xf numFmtId="165" fontId="0" fillId="0" borderId="0" xfId="2" applyFont="1"/>
    <xf numFmtId="0" fontId="0" fillId="0" borderId="0" xfId="0" applyAlignment="1">
      <alignment horizontal="center"/>
    </xf>
    <xf numFmtId="167" fontId="6" fillId="0" borderId="6" xfId="0" applyNumberFormat="1" applyFont="1" applyFill="1" applyBorder="1" applyAlignment="1" applyProtection="1">
      <alignment vertical="center"/>
      <protection locked="0"/>
    </xf>
    <xf numFmtId="0" fontId="0" fillId="0" borderId="6" xfId="0" applyFill="1" applyBorder="1" applyAlignment="1"/>
    <xf numFmtId="0" fontId="15" fillId="0" borderId="6" xfId="0" applyFont="1" applyFill="1" applyBorder="1" applyAlignment="1"/>
    <xf numFmtId="0" fontId="6" fillId="0" borderId="0" xfId="0" applyFont="1" applyAlignment="1">
      <alignment horizont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xf>
    <xf numFmtId="167" fontId="6" fillId="3" borderId="6" xfId="0" applyNumberFormat="1" applyFont="1" applyFill="1" applyBorder="1" applyAlignment="1" applyProtection="1">
      <alignment horizontal="center" vertical="center"/>
      <protection locked="0"/>
    </xf>
    <xf numFmtId="167" fontId="6" fillId="0" borderId="6" xfId="0" applyNumberFormat="1" applyFont="1" applyFill="1" applyBorder="1" applyAlignment="1" applyProtection="1">
      <alignment horizontal="center" vertical="center"/>
      <protection locked="0"/>
    </xf>
    <xf numFmtId="0" fontId="3" fillId="5" borderId="11" xfId="0" applyFont="1" applyFill="1" applyBorder="1" applyAlignment="1">
      <alignment horizontal="center" vertical="center"/>
    </xf>
    <xf numFmtId="1" fontId="3" fillId="0" borderId="11" xfId="0" applyNumberFormat="1" applyFont="1" applyFill="1" applyBorder="1" applyAlignment="1">
      <alignment horizontal="center" vertical="center"/>
    </xf>
    <xf numFmtId="49" fontId="4" fillId="2" borderId="6" xfId="4" applyNumberFormat="1" applyFont="1" applyFill="1" applyBorder="1" applyAlignment="1">
      <alignment horizontal="center"/>
    </xf>
    <xf numFmtId="0" fontId="0" fillId="0" borderId="6" xfId="0" applyBorder="1" applyAlignment="1"/>
    <xf numFmtId="165" fontId="0" fillId="0" borderId="6" xfId="0" applyNumberFormat="1" applyBorder="1" applyAlignment="1"/>
    <xf numFmtId="0" fontId="6" fillId="0" borderId="6" xfId="0" applyFont="1" applyBorder="1" applyAlignment="1">
      <alignment horizontal="right"/>
    </xf>
    <xf numFmtId="0" fontId="0" fillId="0" borderId="6" xfId="0" applyBorder="1" applyAlignment="1">
      <alignment horizontal="right"/>
    </xf>
    <xf numFmtId="0" fontId="6" fillId="0" borderId="6" xfId="0" applyFont="1" applyBorder="1" applyAlignment="1"/>
    <xf numFmtId="0" fontId="3" fillId="0" borderId="5" xfId="0" applyFont="1" applyFill="1" applyBorder="1" applyAlignment="1">
      <alignment horizontal="center" vertical="center"/>
    </xf>
    <xf numFmtId="165" fontId="3" fillId="0" borderId="13" xfId="2" applyFont="1" applyFill="1" applyBorder="1" applyAlignment="1">
      <alignment horizontal="center" vertical="center"/>
    </xf>
    <xf numFmtId="167" fontId="6" fillId="3" borderId="10" xfId="0" applyNumberFormat="1" applyFont="1" applyFill="1" applyBorder="1" applyAlignment="1" applyProtection="1">
      <alignment vertical="center"/>
      <protection locked="0"/>
    </xf>
    <xf numFmtId="0" fontId="3" fillId="5" borderId="6" xfId="0" applyFont="1" applyFill="1" applyBorder="1" applyAlignment="1">
      <alignment horizontal="center" vertical="center"/>
    </xf>
    <xf numFmtId="167" fontId="6" fillId="6" borderId="6" xfId="0" applyNumberFormat="1" applyFont="1" applyFill="1" applyBorder="1" applyAlignment="1" applyProtection="1">
      <alignment vertical="center"/>
      <protection locked="0"/>
    </xf>
    <xf numFmtId="0" fontId="0" fillId="6" borderId="6" xfId="0" applyFill="1" applyBorder="1" applyAlignment="1"/>
    <xf numFmtId="0" fontId="0" fillId="0" borderId="6" xfId="0" applyFill="1" applyBorder="1" applyAlignment="1">
      <alignment horizontal="center"/>
    </xf>
    <xf numFmtId="165" fontId="0" fillId="0" borderId="0" xfId="0" applyNumberFormat="1" applyFill="1" applyAlignment="1"/>
    <xf numFmtId="0" fontId="6" fillId="0" borderId="0" xfId="0" applyFont="1" applyFill="1" applyAlignment="1">
      <alignment horizontal="right"/>
    </xf>
    <xf numFmtId="0" fontId="0" fillId="0" borderId="0" xfId="0" applyFill="1" applyAlignment="1"/>
    <xf numFmtId="0" fontId="0" fillId="0" borderId="0" xfId="0" applyFill="1" applyAlignment="1">
      <alignment horizontal="right"/>
    </xf>
    <xf numFmtId="0" fontId="6" fillId="0" borderId="0" xfId="0" applyFont="1" applyFill="1" applyAlignment="1"/>
    <xf numFmtId="0" fontId="15" fillId="0" borderId="14" xfId="0" applyFont="1" applyFill="1" applyBorder="1" applyAlignment="1">
      <alignment horizontal="center" vertical="center" wrapText="1"/>
    </xf>
    <xf numFmtId="0" fontId="3" fillId="5" borderId="6" xfId="0" applyNumberFormat="1" applyFont="1" applyFill="1" applyBorder="1" applyAlignment="1">
      <alignment horizontal="center" vertical="center"/>
    </xf>
    <xf numFmtId="0" fontId="3" fillId="5" borderId="5" xfId="0" applyFont="1" applyFill="1" applyBorder="1" applyAlignment="1">
      <alignment horizontal="center" vertical="center"/>
    </xf>
    <xf numFmtId="0" fontId="3" fillId="5" borderId="12" xfId="0" applyFont="1" applyFill="1" applyBorder="1" applyAlignment="1">
      <alignment horizontal="center" vertical="center"/>
    </xf>
    <xf numFmtId="167" fontId="6" fillId="5" borderId="6" xfId="0" applyNumberFormat="1" applyFont="1" applyFill="1" applyBorder="1" applyAlignment="1" applyProtection="1">
      <alignment horizontal="center" vertical="center"/>
      <protection locked="0"/>
    </xf>
    <xf numFmtId="0" fontId="3" fillId="5" borderId="6" xfId="0" applyFont="1" applyFill="1" applyBorder="1" applyAlignment="1">
      <alignment horizontal="center"/>
    </xf>
    <xf numFmtId="1" fontId="3" fillId="5" borderId="6" xfId="2" applyNumberFormat="1" applyFont="1" applyFill="1" applyBorder="1" applyAlignment="1">
      <alignment horizontal="center" vertical="center"/>
    </xf>
    <xf numFmtId="0" fontId="0" fillId="0" borderId="0" xfId="0" applyFill="1" applyAlignment="1">
      <alignment horizontal="center"/>
    </xf>
    <xf numFmtId="168" fontId="3" fillId="0" borderId="0" xfId="2" applyNumberFormat="1" applyFont="1" applyFill="1" applyBorder="1" applyAlignment="1">
      <alignment horizontal="center" vertical="center"/>
    </xf>
    <xf numFmtId="167" fontId="4" fillId="2" borderId="6" xfId="1" applyNumberFormat="1" applyFont="1" applyFill="1" applyBorder="1" applyAlignment="1">
      <alignment horizontal="center" vertical="center"/>
    </xf>
    <xf numFmtId="167" fontId="0" fillId="0" borderId="0" xfId="0" applyNumberFormat="1" applyAlignment="1">
      <alignment horizontal="center"/>
    </xf>
    <xf numFmtId="0" fontId="16" fillId="0" borderId="0" xfId="0" applyFont="1"/>
    <xf numFmtId="0" fontId="3" fillId="0" borderId="5" xfId="0" applyFont="1" applyFill="1" applyBorder="1" applyAlignment="1">
      <alignment horizontal="center" vertical="center"/>
    </xf>
    <xf numFmtId="0" fontId="3" fillId="7" borderId="6" xfId="0" applyFont="1" applyFill="1" applyBorder="1" applyAlignment="1">
      <alignment horizontal="center" vertical="center"/>
    </xf>
    <xf numFmtId="167" fontId="6" fillId="7" borderId="6" xfId="0" applyNumberFormat="1" applyFont="1" applyFill="1" applyBorder="1" applyAlignment="1" applyProtection="1">
      <alignment horizontal="center" vertical="center"/>
      <protection locked="0"/>
    </xf>
    <xf numFmtId="0" fontId="3" fillId="7" borderId="6" xfId="0" applyFont="1" applyFill="1" applyBorder="1" applyAlignment="1">
      <alignment horizontal="left" vertical="center"/>
    </xf>
    <xf numFmtId="14" fontId="3" fillId="7" borderId="6" xfId="0" applyNumberFormat="1" applyFont="1" applyFill="1" applyBorder="1" applyAlignment="1">
      <alignment horizontal="center" vertical="center"/>
    </xf>
    <xf numFmtId="165" fontId="3" fillId="7" borderId="6" xfId="2" applyFont="1" applyFill="1" applyBorder="1" applyAlignment="1">
      <alignment horizontal="center" vertical="center"/>
    </xf>
    <xf numFmtId="1" fontId="3" fillId="7" borderId="6" xfId="0" applyNumberFormat="1" applyFont="1" applyFill="1" applyBorder="1" applyAlignment="1">
      <alignment horizontal="center" vertical="center"/>
    </xf>
    <xf numFmtId="167" fontId="3" fillId="7" borderId="6" xfId="0" applyNumberFormat="1" applyFont="1" applyFill="1" applyBorder="1" applyAlignment="1" applyProtection="1">
      <alignment horizontal="center" vertical="center"/>
      <protection locked="0"/>
    </xf>
    <xf numFmtId="44" fontId="3" fillId="7" borderId="6" xfId="0" applyNumberFormat="1" applyFont="1" applyFill="1" applyBorder="1" applyAlignment="1">
      <alignment horizontal="center" vertical="center"/>
    </xf>
    <xf numFmtId="166" fontId="3" fillId="7" borderId="5" xfId="1" applyFont="1" applyFill="1" applyBorder="1" applyAlignment="1">
      <alignment horizontal="center" vertical="center"/>
    </xf>
    <xf numFmtId="49" fontId="3" fillId="7" borderId="6" xfId="0" applyNumberFormat="1" applyFont="1" applyFill="1" applyBorder="1" applyAlignment="1">
      <alignment horizontal="center" vertical="center"/>
    </xf>
    <xf numFmtId="0" fontId="3" fillId="7" borderId="6" xfId="7" applyNumberFormat="1" applyFont="1" applyFill="1" applyBorder="1" applyAlignment="1">
      <alignment horizontal="center" vertical="center"/>
    </xf>
    <xf numFmtId="16" fontId="3" fillId="7" borderId="6" xfId="0" applyNumberFormat="1" applyFont="1" applyFill="1" applyBorder="1" applyAlignment="1">
      <alignment horizontal="center" vertical="center"/>
    </xf>
    <xf numFmtId="1" fontId="3" fillId="7" borderId="6" xfId="1" applyNumberFormat="1" applyFont="1" applyFill="1" applyBorder="1" applyAlignment="1">
      <alignment horizontal="center" vertical="center"/>
    </xf>
    <xf numFmtId="14" fontId="3" fillId="7" borderId="6" xfId="7" applyNumberFormat="1" applyFont="1" applyFill="1" applyBorder="1" applyAlignment="1">
      <alignment horizontal="center" vertical="center"/>
    </xf>
    <xf numFmtId="169" fontId="3" fillId="7" borderId="6" xfId="1" applyNumberFormat="1" applyFont="1" applyFill="1" applyBorder="1" applyAlignment="1">
      <alignment horizontal="center" vertical="center"/>
    </xf>
    <xf numFmtId="166" fontId="3" fillId="7" borderId="6" xfId="1" applyFont="1" applyFill="1" applyBorder="1" applyAlignment="1">
      <alignment horizontal="center" vertical="center"/>
    </xf>
    <xf numFmtId="0" fontId="3" fillId="7" borderId="6" xfId="1" applyNumberFormat="1" applyFont="1" applyFill="1" applyBorder="1" applyAlignment="1">
      <alignment horizontal="center" vertical="center"/>
    </xf>
    <xf numFmtId="9" fontId="3" fillId="7" borderId="6" xfId="3" applyFont="1" applyFill="1" applyBorder="1" applyAlignment="1">
      <alignment horizontal="center" vertical="center"/>
    </xf>
    <xf numFmtId="0" fontId="12" fillId="0" borderId="0" xfId="0" applyFont="1" applyAlignment="1"/>
    <xf numFmtId="14" fontId="3" fillId="7" borderId="0" xfId="0" applyNumberFormat="1" applyFont="1" applyFill="1" applyAlignment="1">
      <alignment horizontal="center" vertical="center"/>
    </xf>
    <xf numFmtId="0" fontId="3" fillId="7" borderId="0" xfId="0" applyFont="1" applyFill="1" applyAlignment="1">
      <alignment horizontal="center" vertical="center"/>
    </xf>
    <xf numFmtId="14" fontId="3" fillId="7" borderId="6" xfId="0" applyNumberFormat="1" applyFont="1" applyFill="1" applyBorder="1" applyAlignment="1">
      <alignment vertical="center"/>
    </xf>
    <xf numFmtId="168" fontId="3" fillId="7" borderId="6" xfId="2" applyNumberFormat="1" applyFont="1" applyFill="1" applyBorder="1" applyAlignment="1">
      <alignment horizontal="center" vertical="center"/>
    </xf>
    <xf numFmtId="14" fontId="4" fillId="2" borderId="6" xfId="1" applyNumberFormat="1" applyFont="1" applyFill="1" applyBorder="1" applyAlignment="1">
      <alignment vertical="center"/>
    </xf>
    <xf numFmtId="49" fontId="4" fillId="2" borderId="6" xfId="4" applyNumberFormat="1" applyFont="1" applyFill="1" applyBorder="1" applyAlignment="1">
      <alignment horizontal="left" vertical="center"/>
    </xf>
    <xf numFmtId="16" fontId="3" fillId="7" borderId="6" xfId="0" applyNumberFormat="1" applyFont="1" applyFill="1" applyBorder="1" applyAlignment="1">
      <alignment horizontal="left" vertical="center" wrapText="1"/>
    </xf>
    <xf numFmtId="168" fontId="3" fillId="0" borderId="6" xfId="2" applyNumberFormat="1" applyFont="1" applyFill="1" applyBorder="1" applyAlignment="1">
      <alignment horizontal="center" vertical="center"/>
    </xf>
    <xf numFmtId="0" fontId="0" fillId="0" borderId="0" xfId="0" applyAlignment="1">
      <alignment horizontal="center" vertical="center"/>
    </xf>
    <xf numFmtId="168" fontId="4" fillId="2" borderId="6" xfId="2" applyNumberFormat="1" applyFont="1" applyFill="1" applyBorder="1" applyAlignment="1">
      <alignment horizontal="center" vertical="center"/>
    </xf>
    <xf numFmtId="168" fontId="3" fillId="7" borderId="6" xfId="2" applyNumberFormat="1" applyFont="1" applyFill="1" applyBorder="1" applyAlignment="1">
      <alignment horizontal="right" vertical="center"/>
    </xf>
    <xf numFmtId="168" fontId="6" fillId="0" borderId="0" xfId="0" applyNumberFormat="1" applyFont="1" applyAlignment="1"/>
    <xf numFmtId="0" fontId="3" fillId="0" borderId="5" xfId="0" applyFont="1" applyFill="1" applyBorder="1" applyAlignment="1">
      <alignment horizontal="center" vertical="center"/>
    </xf>
    <xf numFmtId="165" fontId="3" fillId="7" borderId="12" xfId="2" applyFont="1" applyFill="1" applyBorder="1" applyAlignment="1">
      <alignment horizontal="center" vertical="center"/>
    </xf>
    <xf numFmtId="0" fontId="3" fillId="0" borderId="14" xfId="0" applyFont="1" applyFill="1" applyBorder="1" applyAlignment="1">
      <alignment horizontal="center" vertical="center"/>
    </xf>
    <xf numFmtId="14" fontId="3" fillId="0" borderId="6" xfId="0" applyNumberFormat="1" applyFont="1" applyFill="1" applyBorder="1" applyAlignment="1">
      <alignment vertical="center"/>
    </xf>
    <xf numFmtId="165" fontId="3" fillId="0" borderId="0" xfId="2" applyFont="1" applyFill="1" applyBorder="1" applyAlignment="1">
      <alignment horizontal="center" vertical="center"/>
    </xf>
    <xf numFmtId="167" fontId="6" fillId="3" borderId="0" xfId="0" applyNumberFormat="1" applyFont="1" applyFill="1" applyBorder="1" applyAlignment="1" applyProtection="1">
      <alignment horizontal="center" vertical="center"/>
      <protection locked="0"/>
    </xf>
    <xf numFmtId="0" fontId="0" fillId="0" borderId="0" xfId="0" applyFill="1" applyBorder="1" applyAlignment="1">
      <alignment horizontal="center"/>
    </xf>
    <xf numFmtId="0" fontId="6" fillId="0" borderId="0" xfId="0" applyFont="1" applyFill="1" applyBorder="1" applyAlignment="1"/>
    <xf numFmtId="167" fontId="6" fillId="3" borderId="0" xfId="0" applyNumberFormat="1" applyFont="1" applyFill="1" applyBorder="1" applyAlignment="1" applyProtection="1">
      <alignment vertical="center"/>
      <protection locked="0"/>
    </xf>
    <xf numFmtId="0" fontId="3" fillId="5" borderId="6" xfId="2" applyNumberFormat="1" applyFont="1" applyFill="1" applyBorder="1" applyAlignment="1">
      <alignment horizontal="center" vertical="center"/>
    </xf>
    <xf numFmtId="167" fontId="6" fillId="7" borderId="6" xfId="0" applyNumberFormat="1" applyFont="1" applyFill="1" applyBorder="1" applyAlignment="1" applyProtection="1">
      <alignment vertical="center"/>
      <protection locked="0"/>
    </xf>
    <xf numFmtId="167" fontId="6" fillId="5" borderId="6" xfId="0" applyNumberFormat="1" applyFont="1" applyFill="1" applyBorder="1" applyAlignment="1" applyProtection="1">
      <alignment vertical="center"/>
      <protection locked="0"/>
    </xf>
    <xf numFmtId="0" fontId="3" fillId="7" borderId="5"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6"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6" xfId="2" applyNumberFormat="1" applyFont="1" applyFill="1" applyBorder="1" applyAlignment="1">
      <alignment horizontal="center" vertical="center"/>
    </xf>
    <xf numFmtId="0" fontId="3" fillId="7" borderId="6" xfId="0" applyFont="1" applyFill="1" applyBorder="1" applyAlignment="1">
      <alignment horizontal="center"/>
    </xf>
    <xf numFmtId="167" fontId="6" fillId="7" borderId="12" xfId="0" applyNumberFormat="1" applyFont="1" applyFill="1" applyBorder="1" applyAlignment="1" applyProtection="1">
      <alignment vertical="center"/>
      <protection locked="0"/>
    </xf>
    <xf numFmtId="0" fontId="0" fillId="7" borderId="6" xfId="0" applyFill="1" applyBorder="1" applyAlignment="1"/>
    <xf numFmtId="1" fontId="3" fillId="0" borderId="6" xfId="0" applyNumberFormat="1" applyFont="1" applyFill="1" applyBorder="1" applyAlignment="1">
      <alignment horizontal="center" vertical="center" wrapText="1"/>
    </xf>
    <xf numFmtId="0" fontId="3" fillId="8" borderId="5"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6" xfId="0" applyNumberFormat="1" applyFont="1" applyFill="1" applyBorder="1" applyAlignment="1">
      <alignment horizontal="center" vertical="center"/>
    </xf>
    <xf numFmtId="0" fontId="3" fillId="8" borderId="12" xfId="0" applyFont="1" applyFill="1" applyBorder="1" applyAlignment="1">
      <alignment horizontal="center" vertical="center"/>
    </xf>
    <xf numFmtId="167" fontId="6" fillId="8" borderId="6" xfId="0" applyNumberFormat="1" applyFont="1" applyFill="1" applyBorder="1" applyAlignment="1" applyProtection="1">
      <alignment horizontal="center" vertical="center"/>
      <protection locked="0"/>
    </xf>
    <xf numFmtId="0" fontId="3" fillId="8" borderId="11" xfId="0" applyFont="1" applyFill="1" applyBorder="1" applyAlignment="1">
      <alignment horizontal="center" vertical="center" wrapText="1"/>
    </xf>
    <xf numFmtId="165" fontId="3" fillId="8" borderId="12" xfId="2" applyFont="1" applyFill="1" applyBorder="1" applyAlignment="1">
      <alignment horizontal="center" vertical="center"/>
    </xf>
    <xf numFmtId="1" fontId="3" fillId="8" borderId="6" xfId="2" applyNumberFormat="1" applyFont="1" applyFill="1" applyBorder="1" applyAlignment="1">
      <alignment horizontal="center" vertical="center"/>
    </xf>
    <xf numFmtId="1" fontId="3" fillId="8" borderId="6" xfId="0" applyNumberFormat="1" applyFont="1" applyFill="1" applyBorder="1" applyAlignment="1">
      <alignment horizontal="center" vertical="center" wrapText="1"/>
    </xf>
    <xf numFmtId="165" fontId="3" fillId="8" borderId="6" xfId="2" applyFont="1" applyFill="1" applyBorder="1" applyAlignment="1">
      <alignment horizontal="center" vertical="center"/>
    </xf>
    <xf numFmtId="167" fontId="6" fillId="8" borderId="6" xfId="0" applyNumberFormat="1" applyFont="1" applyFill="1" applyBorder="1" applyAlignment="1" applyProtection="1">
      <alignment vertical="center"/>
      <protection locked="0"/>
    </xf>
    <xf numFmtId="0" fontId="3" fillId="8" borderId="6" xfId="2" applyNumberFormat="1" applyFont="1" applyFill="1" applyBorder="1" applyAlignment="1">
      <alignment horizontal="center" vertical="center"/>
    </xf>
    <xf numFmtId="1" fontId="3" fillId="8" borderId="6" xfId="0" applyNumberFormat="1" applyFont="1" applyFill="1" applyBorder="1" applyAlignment="1">
      <alignment horizontal="center" vertical="center"/>
    </xf>
    <xf numFmtId="0" fontId="6" fillId="8" borderId="6" xfId="0" applyFont="1" applyFill="1" applyBorder="1" applyAlignment="1">
      <alignment horizontal="center" vertical="center"/>
    </xf>
    <xf numFmtId="0" fontId="3" fillId="9" borderId="6" xfId="0" applyFont="1" applyFill="1" applyBorder="1" applyAlignment="1">
      <alignment horizontal="center" vertical="center"/>
    </xf>
    <xf numFmtId="0" fontId="3" fillId="7" borderId="11" xfId="0" applyFont="1" applyFill="1" applyBorder="1" applyAlignment="1">
      <alignment vertical="center"/>
    </xf>
    <xf numFmtId="0" fontId="3" fillId="7" borderId="6" xfId="0" applyFont="1" applyFill="1" applyBorder="1" applyAlignment="1">
      <alignment horizontal="left"/>
    </xf>
    <xf numFmtId="165" fontId="3" fillId="7" borderId="12" xfId="2" applyNumberFormat="1" applyFont="1" applyFill="1" applyBorder="1" applyAlignment="1">
      <alignment horizontal="center" vertical="center"/>
    </xf>
    <xf numFmtId="1" fontId="3" fillId="7" borderId="6" xfId="2" applyNumberFormat="1" applyFont="1" applyFill="1" applyBorder="1" applyAlignment="1">
      <alignment horizontal="center" vertical="center"/>
    </xf>
    <xf numFmtId="1" fontId="3" fillId="7" borderId="6" xfId="0" applyNumberFormat="1" applyFont="1" applyFill="1" applyBorder="1" applyAlignment="1">
      <alignment horizontal="center" vertical="center" wrapText="1"/>
    </xf>
    <xf numFmtId="165" fontId="3" fillId="7" borderId="6" xfId="2" applyNumberFormat="1" applyFont="1" applyFill="1" applyBorder="1" applyAlignment="1">
      <alignment horizontal="center" vertical="center"/>
    </xf>
    <xf numFmtId="0" fontId="6" fillId="7" borderId="6" xfId="0" applyFont="1" applyFill="1" applyBorder="1" applyAlignment="1">
      <alignment horizontal="center" vertical="center"/>
    </xf>
    <xf numFmtId="0" fontId="12" fillId="0" borderId="6" xfId="0" applyFont="1" applyBorder="1" applyAlignment="1">
      <alignment horizontal="center"/>
    </xf>
    <xf numFmtId="14" fontId="3" fillId="5" borderId="6" xfId="0" applyNumberFormat="1" applyFont="1" applyFill="1" applyBorder="1" applyAlignment="1">
      <alignment horizontal="center" vertical="center"/>
    </xf>
    <xf numFmtId="0" fontId="3" fillId="5" borderId="6" xfId="0" applyFont="1" applyFill="1" applyBorder="1" applyAlignment="1">
      <alignment horizontal="center" vertical="center" wrapText="1"/>
    </xf>
    <xf numFmtId="165" fontId="3" fillId="5" borderId="6" xfId="2" applyFont="1" applyFill="1" applyBorder="1" applyAlignment="1">
      <alignment horizontal="center" vertical="center"/>
    </xf>
    <xf numFmtId="165" fontId="3" fillId="5" borderId="12" xfId="2" applyFont="1" applyFill="1" applyBorder="1" applyAlignment="1">
      <alignment horizontal="center" vertical="center"/>
    </xf>
    <xf numFmtId="0" fontId="6" fillId="0" borderId="6" xfId="2" applyNumberFormat="1" applyFont="1" applyFill="1" applyBorder="1" applyAlignment="1">
      <alignment horizontal="center" vertical="center"/>
    </xf>
    <xf numFmtId="1" fontId="3" fillId="5" borderId="6" xfId="0" applyNumberFormat="1" applyFont="1" applyFill="1" applyBorder="1" applyAlignment="1">
      <alignment horizontal="center" vertical="center"/>
    </xf>
    <xf numFmtId="0" fontId="16" fillId="5" borderId="0" xfId="0" applyFont="1" applyFill="1"/>
    <xf numFmtId="0" fontId="12" fillId="0" borderId="0" xfId="0" applyFont="1" applyFill="1" applyAlignment="1"/>
    <xf numFmtId="1" fontId="3" fillId="0" borderId="12" xfId="0" applyNumberFormat="1" applyFont="1" applyFill="1" applyBorder="1" applyAlignment="1">
      <alignment horizontal="center" vertical="center"/>
    </xf>
    <xf numFmtId="0" fontId="0" fillId="7" borderId="0" xfId="0" applyFill="1" applyAlignment="1">
      <alignment horizontal="center"/>
    </xf>
    <xf numFmtId="0" fontId="3" fillId="7" borderId="6" xfId="0" applyFont="1" applyFill="1" applyBorder="1" applyAlignment="1">
      <alignment horizontal="center" vertical="center" wrapText="1"/>
    </xf>
    <xf numFmtId="14" fontId="4" fillId="2" borderId="6" xfId="4" applyNumberFormat="1" applyFont="1" applyFill="1" applyBorder="1" applyAlignment="1">
      <alignment horizontal="center"/>
    </xf>
    <xf numFmtId="167" fontId="6" fillId="7" borderId="6" xfId="0" applyNumberFormat="1" applyFont="1" applyFill="1" applyBorder="1" applyAlignment="1" applyProtection="1">
      <alignment horizontal="center"/>
      <protection locked="0"/>
    </xf>
    <xf numFmtId="167" fontId="6" fillId="3" borderId="6" xfId="0" applyNumberFormat="1" applyFont="1" applyFill="1" applyBorder="1" applyAlignment="1" applyProtection="1">
      <alignment horizontal="center"/>
      <protection locked="0"/>
    </xf>
    <xf numFmtId="167" fontId="3" fillId="7" borderId="6" xfId="0" applyNumberFormat="1" applyFont="1" applyFill="1" applyBorder="1" applyAlignment="1" applyProtection="1">
      <alignment horizontal="center"/>
      <protection locked="0"/>
    </xf>
    <xf numFmtId="167" fontId="6" fillId="8" borderId="6" xfId="0" applyNumberFormat="1" applyFont="1" applyFill="1" applyBorder="1" applyAlignment="1" applyProtection="1">
      <alignment horizontal="center"/>
      <protection locked="0"/>
    </xf>
    <xf numFmtId="167" fontId="6" fillId="0" borderId="6" xfId="0" applyNumberFormat="1" applyFont="1" applyFill="1" applyBorder="1" applyAlignment="1" applyProtection="1">
      <alignment horizontal="center"/>
      <protection locked="0"/>
    </xf>
    <xf numFmtId="167" fontId="6" fillId="5" borderId="6" xfId="0" applyNumberFormat="1" applyFont="1" applyFill="1" applyBorder="1" applyAlignment="1" applyProtection="1">
      <alignment horizontal="center"/>
      <protection locked="0"/>
    </xf>
    <xf numFmtId="165" fontId="3" fillId="7" borderId="10" xfId="2" applyFont="1" applyFill="1" applyBorder="1" applyAlignment="1">
      <alignment horizontal="center" vertical="center"/>
    </xf>
    <xf numFmtId="167" fontId="6" fillId="7" borderId="10" xfId="0" applyNumberFormat="1" applyFont="1" applyFill="1" applyBorder="1" applyAlignment="1" applyProtection="1">
      <alignment vertical="center"/>
      <protection locked="0"/>
    </xf>
    <xf numFmtId="165" fontId="3" fillId="0" borderId="10" xfId="2" applyFont="1" applyFill="1" applyBorder="1" applyAlignment="1">
      <alignment horizontal="center" vertical="center"/>
    </xf>
    <xf numFmtId="167" fontId="6" fillId="3" borderId="10" xfId="0" applyNumberFormat="1" applyFont="1" applyFill="1" applyBorder="1" applyAlignment="1" applyProtection="1">
      <alignment horizontal="center" vertical="center"/>
      <protection locked="0"/>
    </xf>
    <xf numFmtId="165" fontId="3" fillId="0" borderId="10" xfId="2" applyNumberFormat="1" applyFont="1" applyFill="1" applyBorder="1" applyAlignment="1">
      <alignment horizontal="center" vertical="center"/>
    </xf>
    <xf numFmtId="167" fontId="6" fillId="3" borderId="10" xfId="0" applyNumberFormat="1" applyFont="1" applyFill="1" applyBorder="1" applyAlignment="1" applyProtection="1">
      <alignment horizontal="right" vertical="center"/>
      <protection locked="0"/>
    </xf>
    <xf numFmtId="165" fontId="3" fillId="0" borderId="14" xfId="2" applyFont="1" applyFill="1" applyBorder="1" applyAlignment="1">
      <alignment horizontal="center" vertical="center"/>
    </xf>
    <xf numFmtId="167" fontId="6" fillId="3" borderId="14" xfId="0" applyNumberFormat="1" applyFont="1" applyFill="1" applyBorder="1" applyAlignment="1" applyProtection="1">
      <alignment horizontal="center" vertical="center"/>
      <protection locked="0"/>
    </xf>
    <xf numFmtId="167" fontId="6" fillId="0" borderId="14" xfId="0" applyNumberFormat="1" applyFont="1" applyFill="1" applyBorder="1" applyAlignment="1" applyProtection="1">
      <alignment vertical="center"/>
      <protection locked="0"/>
    </xf>
    <xf numFmtId="167" fontId="6" fillId="3" borderId="14" xfId="0" applyNumberFormat="1" applyFont="1" applyFill="1" applyBorder="1" applyAlignment="1" applyProtection="1">
      <alignment vertical="center"/>
      <protection locked="0"/>
    </xf>
    <xf numFmtId="165" fontId="3" fillId="0" borderId="14" xfId="2" applyNumberFormat="1" applyFont="1" applyFill="1" applyBorder="1" applyAlignment="1">
      <alignment horizontal="center" vertical="center"/>
    </xf>
    <xf numFmtId="167" fontId="6" fillId="3" borderId="14" xfId="0" applyNumberFormat="1" applyFont="1" applyFill="1" applyBorder="1" applyAlignment="1" applyProtection="1">
      <alignment horizontal="right" vertical="center"/>
      <protection locked="0"/>
    </xf>
    <xf numFmtId="170" fontId="3" fillId="7" borderId="6" xfId="6" applyNumberFormat="1" applyFont="1" applyFill="1" applyBorder="1" applyAlignment="1">
      <alignment horizontal="center" vertical="center"/>
    </xf>
    <xf numFmtId="0" fontId="3" fillId="0" borderId="5" xfId="0" applyFont="1" applyFill="1" applyBorder="1" applyAlignment="1">
      <alignment horizontal="center" vertical="center"/>
    </xf>
    <xf numFmtId="0" fontId="6" fillId="0" borderId="6" xfId="0" applyFont="1" applyFill="1" applyBorder="1" applyAlignment="1">
      <alignment horizontal="center" vertical="center"/>
    </xf>
    <xf numFmtId="14" fontId="3" fillId="0" borderId="6" xfId="0" applyNumberFormat="1" applyFont="1" applyFill="1" applyBorder="1" applyAlignment="1">
      <alignment horizontal="center" vertical="center" wrapText="1"/>
    </xf>
    <xf numFmtId="0" fontId="3" fillId="9" borderId="6" xfId="0" applyNumberFormat="1" applyFont="1" applyFill="1" applyBorder="1" applyAlignment="1">
      <alignment horizontal="center" vertical="center"/>
    </xf>
    <xf numFmtId="167" fontId="6" fillId="9" borderId="6" xfId="0" applyNumberFormat="1" applyFont="1" applyFill="1" applyBorder="1" applyAlignment="1" applyProtection="1">
      <alignment horizontal="center" vertical="center"/>
      <protection locked="0"/>
    </xf>
    <xf numFmtId="14" fontId="3" fillId="9" borderId="12" xfId="2" applyNumberFormat="1" applyFont="1" applyFill="1" applyBorder="1" applyAlignment="1">
      <alignment horizontal="center" vertical="center"/>
    </xf>
    <xf numFmtId="0" fontId="3" fillId="9" borderId="6" xfId="0" applyFont="1" applyFill="1" applyBorder="1" applyAlignment="1">
      <alignment horizontal="center" wrapText="1"/>
    </xf>
    <xf numFmtId="14" fontId="3" fillId="9" borderId="6" xfId="2" applyNumberFormat="1" applyFont="1" applyFill="1" applyBorder="1" applyAlignment="1">
      <alignment horizontal="center" vertical="center"/>
    </xf>
    <xf numFmtId="0" fontId="24" fillId="9" borderId="0" xfId="0" applyFont="1" applyFill="1" applyAlignment="1">
      <alignment horizontal="center"/>
    </xf>
    <xf numFmtId="0" fontId="3" fillId="0" borderId="6" xfId="0" applyFont="1" applyFill="1" applyBorder="1" applyAlignment="1">
      <alignment horizontal="center" wrapText="1"/>
    </xf>
    <xf numFmtId="165" fontId="3" fillId="9" borderId="6" xfId="2" applyFont="1" applyFill="1" applyBorder="1" applyAlignment="1">
      <alignment horizontal="center" vertical="center"/>
    </xf>
    <xf numFmtId="1" fontId="3" fillId="9" borderId="6" xfId="0" applyNumberFormat="1" applyFont="1" applyFill="1" applyBorder="1" applyAlignment="1">
      <alignment horizontal="center" vertical="center"/>
    </xf>
    <xf numFmtId="14" fontId="3" fillId="0" borderId="6" xfId="2" applyNumberFormat="1" applyFont="1" applyFill="1" applyBorder="1" applyAlignment="1">
      <alignment horizontal="center" vertical="center"/>
    </xf>
    <xf numFmtId="49" fontId="18" fillId="0" borderId="6" xfId="5" applyNumberFormat="1" applyFont="1" applyFill="1" applyBorder="1" applyAlignment="1" applyProtection="1">
      <alignment horizontal="center" vertical="center" wrapText="1"/>
    </xf>
    <xf numFmtId="0" fontId="3" fillId="9" borderId="6" xfId="0" applyFont="1" applyFill="1" applyBorder="1" applyAlignment="1">
      <alignment horizontal="center"/>
    </xf>
    <xf numFmtId="167" fontId="6" fillId="9" borderId="6" xfId="0" applyNumberFormat="1" applyFont="1" applyFill="1" applyBorder="1" applyAlignment="1" applyProtection="1">
      <alignment horizontal="center"/>
      <protection locked="0"/>
    </xf>
    <xf numFmtId="0" fontId="6" fillId="9" borderId="6" xfId="2" applyNumberFormat="1" applyFont="1" applyFill="1" applyBorder="1" applyAlignment="1">
      <alignment horizontal="center" vertical="center"/>
    </xf>
    <xf numFmtId="167" fontId="3" fillId="9" borderId="6"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xf>
    <xf numFmtId="168" fontId="3" fillId="0" borderId="0"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8" xfId="0" applyFont="1" applyFill="1" applyBorder="1" applyAlignment="1">
      <alignment vertical="center"/>
    </xf>
    <xf numFmtId="0" fontId="3" fillId="0" borderId="8" xfId="0" applyFont="1" applyFill="1" applyBorder="1" applyAlignment="1">
      <alignment horizontal="center"/>
    </xf>
    <xf numFmtId="168" fontId="3" fillId="0" borderId="8" xfId="0" applyNumberFormat="1" applyFont="1" applyFill="1" applyBorder="1" applyAlignment="1">
      <alignment horizontal="center" vertical="center"/>
    </xf>
    <xf numFmtId="0" fontId="3" fillId="0" borderId="9" xfId="0" applyFont="1" applyFill="1" applyBorder="1" applyAlignment="1">
      <alignment horizontal="center" vertical="center"/>
    </xf>
    <xf numFmtId="37" fontId="4" fillId="2" borderId="4" xfId="1" applyNumberFormat="1" applyFont="1" applyFill="1" applyBorder="1" applyAlignment="1">
      <alignment horizontal="left" vertical="center"/>
    </xf>
    <xf numFmtId="37" fontId="4" fillId="2" borderId="6" xfId="1" applyNumberFormat="1" applyFont="1" applyFill="1" applyBorder="1" applyAlignment="1">
      <alignment horizontal="left" vertical="center"/>
    </xf>
  </cellXfs>
  <cellStyles count="11">
    <cellStyle name="BodyStyle" xfId="5"/>
    <cellStyle name="Hipervínculo" xfId="7" builtinId="8"/>
    <cellStyle name="Millares" xfId="1" builtinId="3"/>
    <cellStyle name="Millares [0]" xfId="6" builtinId="6"/>
    <cellStyle name="Millares 11 2" xfId="9"/>
    <cellStyle name="Moneda" xfId="2" builtinId="4"/>
    <cellStyle name="Moneda 3" xfId="10"/>
    <cellStyle name="Normal" xfId="0" builtinId="0"/>
    <cellStyle name="Normal 2" xfId="4"/>
    <cellStyle name="Normal 3" xfId="8"/>
    <cellStyle name="Porcentaje" xfId="3" builtinId="5"/>
  </cellStyles>
  <dxfs count="83">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numFmt numFmtId="165" formatCode="_(&quot;$&quot;\ * #,##0.00_);_(&quot;$&quot;\ * \(#,##0.00\);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208189</xdr:rowOff>
    </xdr:to>
    <xdr:pic>
      <xdr:nvPicPr>
        <xdr:cNvPr id="5"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52525" cy="95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383721</xdr:colOff>
      <xdr:row>37</xdr:row>
      <xdr:rowOff>0</xdr:rowOff>
    </xdr:from>
    <xdr:ext cx="304800" cy="1114425"/>
    <xdr:sp macro="" textlink="">
      <xdr:nvSpPr>
        <xdr:cNvPr id="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5622471" y="9334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9</xdr:row>
      <xdr:rowOff>76199</xdr:rowOff>
    </xdr:from>
    <xdr:ext cx="156318" cy="85725"/>
    <xdr:sp macro="" textlink="">
      <xdr:nvSpPr>
        <xdr:cNvPr id="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509587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26</xdr:row>
      <xdr:rowOff>0</xdr:rowOff>
    </xdr:from>
    <xdr:ext cx="156318" cy="85725"/>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705475" y="6095999"/>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6</xdr:row>
      <xdr:rowOff>0</xdr:rowOff>
    </xdr:from>
    <xdr:ext cx="156318" cy="85725"/>
    <xdr:sp macro="" textlink="">
      <xdr:nvSpPr>
        <xdr:cNvPr id="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9</xdr:row>
      <xdr:rowOff>76199</xdr:rowOff>
    </xdr:from>
    <xdr:ext cx="156318" cy="85725"/>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6</xdr:row>
      <xdr:rowOff>0</xdr:rowOff>
    </xdr:from>
    <xdr:ext cx="156318" cy="85725"/>
    <xdr:sp macro="" textlink="">
      <xdr:nvSpPr>
        <xdr:cNvPr id="10"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9</xdr:row>
      <xdr:rowOff>76199</xdr:rowOff>
    </xdr:from>
    <xdr:ext cx="156318" cy="85725"/>
    <xdr:sp macro="" textlink="">
      <xdr:nvSpPr>
        <xdr:cNvPr id="1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5534025" y="990600"/>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1257300</xdr:colOff>
      <xdr:row>5</xdr:row>
      <xdr:rowOff>76199</xdr:rowOff>
    </xdr:from>
    <xdr:ext cx="156318" cy="85725"/>
    <xdr:sp macro="" textlink="">
      <xdr:nvSpPr>
        <xdr:cNvPr id="1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6496050" y="6296024"/>
          <a:ext cx="156318" cy="85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383721</xdr:colOff>
      <xdr:row>3</xdr:row>
      <xdr:rowOff>142875</xdr:rowOff>
    </xdr:from>
    <xdr:ext cx="304800" cy="1114425"/>
    <xdr:sp macro="" textlink="">
      <xdr:nvSpPr>
        <xdr:cNvPr id="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736146" y="8477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onica Marcela Monje Paterroyo" refreshedDate="43559.698936574074" createdVersion="4" refreshedVersion="4" minRefreshableVersion="3" recordCount="73">
  <cacheSource type="worksheet">
    <worksheetSource ref="A5:BG43"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7">
      <sharedItems containsNonDate="0" containsDate="1" containsString="0" containsBlank="1" minDate="2018-04-30T00:00:00" maxDate="2019-03-30T00:00:00"/>
    </cacheField>
    <cacheField name="MODALIDAD" numFmtId="0">
      <sharedItems/>
    </cacheField>
    <cacheField name="CAUSAL" numFmtId="0">
      <sharedItems/>
    </cacheField>
    <cacheField name="AREA DE LA  NECESIDAD" numFmtId="0">
      <sharedItems count="8">
        <s v="Oficina de Tecnología de la Informacion"/>
        <s v="Subdirección Administrativa y Financiera"/>
        <s v="Subdirección de Talento Humano "/>
        <s v="Subdirección de Extranjería "/>
        <s v="Oficina Asesora de Planeación"/>
        <s v="Subdirección de Control Migratorio"/>
        <s v="Oficina de Comunicaciones "/>
        <s v="Subdirección de Control Disciplinario Interno "/>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6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7">
      <sharedItems containsNonDate="0" containsDate="1" containsString="0" containsBlank="1" minDate="1900-02-12T00:00:00" maxDate="2019-03-30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onica Marcela Monje Paterroyo" refreshedDate="43559.69900104167" createdVersion="4" refreshedVersion="4" minRefreshableVersion="3" recordCount="82">
  <cacheSource type="worksheet">
    <worksheetSource ref="A5:BG49" sheet="AGAF,34"/>
  </cacheSource>
  <cacheFields count="57">
    <cacheField name="PLATAFORMA" numFmtId="0">
      <sharedItems/>
    </cacheField>
    <cacheField name="CONSECUTIVO PAABS" numFmtId="0">
      <sharedItems containsSemiMixedTypes="0" containsString="0" containsNumber="1" containsInteger="1" minValue="8" maxValue="62293"/>
    </cacheField>
    <cacheField name="PROFESIONAL ENCARGADO" numFmtId="0">
      <sharedItems/>
    </cacheField>
    <cacheField name="EXPEDIENTE" numFmtId="0">
      <sharedItems/>
    </cacheField>
    <cacheField name="N°PROCESO EN SECOP" numFmtId="0">
      <sharedItems containsMixedTypes="1" containsNumber="1" containsInteger="1" minValue="57873" maxValue="68218"/>
    </cacheField>
    <cacheField name="MES" numFmtId="0">
      <sharedItems/>
    </cacheField>
    <cacheField name="FECHA PUBLICACION PROCESO SECOP II-TIENDA VIRTUAL" numFmtId="167">
      <sharedItems containsNonDate="0" containsDate="1" containsString="0" containsBlank="1" minDate="2018-04-30T00:00:00" maxDate="2019-03-30T00:00:00"/>
    </cacheField>
    <cacheField name="MODALIDAD" numFmtId="0">
      <sharedItems count="4">
        <s v="Contratación Directa"/>
        <s v="Contratación Mínima Cuantía"/>
        <s v="Contratación Selección Abreviada"/>
        <s v="Contratación Licitación"/>
      </sharedItems>
    </cacheField>
    <cacheField name="CAUSAL" numFmtId="0">
      <sharedItems/>
    </cacheField>
    <cacheField name="AREA DE LA  NECESIDAD" numFmtId="0">
      <sharedItems/>
    </cacheField>
    <cacheField name="OBJETO" numFmtId="0">
      <sharedItems containsBlank="1" longText="1"/>
    </cacheField>
    <cacheField name="CODIGO UNSCSP" numFmtId="0">
      <sharedItems containsMixedTypes="1" containsNumber="1" containsInteger="1" minValue="551218" maxValue="92121500"/>
    </cacheField>
    <cacheField name="NOMBRE DE CODIGO" numFmtId="0">
      <sharedItems longText="1"/>
    </cacheField>
    <cacheField name="VALOR PROCESO" numFmtId="0">
      <sharedItems containsMixedTypes="1" containsNumber="1" minValue="1500000" maxValue="17136501957"/>
    </cacheField>
    <cacheField name="CDP" numFmtId="0">
      <sharedItems containsMixedTypes="1" containsNumber="1" containsInteger="1" minValue="19019" maxValue="39318"/>
    </cacheField>
    <cacheField name="RUBRO" numFmtId="0">
      <sharedItems/>
    </cacheField>
    <cacheField name="ETAPA" numFmtId="0">
      <sharedItems count="4">
        <s v="Celebrado"/>
        <s v="En Tramite"/>
        <s v="Desierto"/>
        <s v="Cerrado"/>
      </sharedItems>
    </cacheField>
    <cacheField name="ESTADO" numFmtId="0">
      <sharedItems containsBlank="1"/>
    </cacheField>
    <cacheField name="N° DE CONTRATO CELEBRADO" numFmtId="0">
      <sharedItems containsBlank="1" containsMixedTypes="1" containsNumber="1" containsInteger="1" minValue="32780" maxValue="36765"/>
    </cacheField>
    <cacheField name="FECHA DE FIRMA CONTRATO" numFmtId="167">
      <sharedItems containsNonDate="0" containsDate="1" containsString="0" containsBlank="1" minDate="1900-02-12T00:00:00" maxDate="2019-03-30T00:00:00"/>
    </cacheField>
    <cacheField name="TIPO DE CONTRATO" numFmtId="0">
      <sharedItems containsBlank="1" count="7">
        <s v="Prestación de Servicios"/>
        <s v="Compraventa"/>
        <m/>
        <s v="Orden de Compra "/>
        <s v="Prestación de Servicios Profesionales"/>
        <s v="Aceptación de oferta"/>
        <s v="Suministro"/>
      </sharedItems>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String="0" containsBlank="1" containsNumber="1" containsInteger="1" minValue="9817150" maxValue="901031838"/>
    </cacheField>
    <cacheField name="DV" numFmtId="0">
      <sharedItems containsString="0" containsBlank="1" containsNumber="1" containsInteger="1" minValue="0" maxValue="8"/>
    </cacheField>
    <cacheField name="N° RP" numFmtId="0">
      <sharedItems containsBlank="1" containsMixedTypes="1" containsNumber="1" containsInteger="1" minValue="71919" maxValue="172618"/>
    </cacheField>
    <cacheField name="FECHA RP" numFmtId="0">
      <sharedItems containsDate="1" containsBlank="1" containsMixedTypes="1" minDate="1899-12-30T00:00:00" maxDate="2019-03-30T00:00:00"/>
    </cacheField>
    <cacheField name="VALOR CONTRATO V 2019" numFmtId="0">
      <sharedItems containsString="0" containsBlank="1" containsNumber="1" minValue="0" maxValue="1260504109"/>
    </cacheField>
    <cacheField name="VALOR VF 2020" numFmtId="0">
      <sharedItems containsBlank="1" containsMixedTypes="1" containsNumber="1" containsInteger="1" minValue="0" maxValue="0"/>
    </cacheField>
    <cacheField name="VALOR TOTAL CONTRATO + VF" numFmtId="0">
      <sharedItems containsString="0" containsBlank="1" containsNumber="1" minValue="0" maxValue="1260504109"/>
    </cacheField>
    <cacheField name="GARANTIA" numFmtId="0">
      <sharedItems containsBlank="1"/>
    </cacheField>
    <cacheField name="FECHA DE EXPEDICION GARANTIA" numFmtId="0">
      <sharedItems containsDate="1" containsBlank="1" containsMixedTypes="1" minDate="1899-12-30T00:00:00" maxDate="2019-03-21T00:00:00"/>
    </cacheField>
    <cacheField name="RIESGOS" numFmtId="0">
      <sharedItems containsBlank="1"/>
    </cacheField>
    <cacheField name="FECHA DE INICIO DEL CONTRATO" numFmtId="0">
      <sharedItems containsNonDate="0" containsDate="1" containsString="0" containsBlank="1" minDate="1900-02-14T00:00:00" maxDate="2019-05-02T00:00:00"/>
    </cacheField>
    <cacheField name="FECHA DE TERMINACION DEL CONTRATO" numFmtId="0">
      <sharedItems containsNonDate="0" containsDate="1" containsString="0" containsBlank="1" minDate="1900-02-14T00:00:00" maxDate="2020-07-16T00:00:00"/>
    </cacheField>
    <cacheField name="DIAS DE EJECUCION DEL CONTRATO" numFmtId="0">
      <sharedItems containsString="0" containsBlank="1" containsNumber="1" containsInteger="1" minValue="0" maxValue="621"/>
    </cacheField>
    <cacheField name="NOMBRE SUPERVISOR" numFmtId="0">
      <sharedItems containsBlank="1"/>
    </cacheField>
    <cacheField name="CEDULA SUPERVISOR" numFmtId="0">
      <sharedItems containsString="0" containsBlank="1" containsNumber="1" containsInteger="1" minValue="4427481" maxValue="94486941"/>
    </cacheField>
    <cacheField name="ADICION 1 " numFmtId="0">
      <sharedItems containsString="0" containsBlank="1" containsNumber="1" containsInteger="1" minValue="0" maxValue="8389986"/>
    </cacheField>
    <cacheField name="FECHA  DE FIRMA" numFmtId="0">
      <sharedItems containsNonDate="0" containsDate="1" containsString="0" containsBlank="1" minDate="1899-12-30T00:00:00" maxDate="2019-03-23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VALOR TOTAL DEL CONTRATO CON ADICIONES" numFmtId="0">
      <sharedItems containsString="0" containsBlank="1" containsNumber="1" containsInteger="1" minValue="0" maxValue="25000000"/>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60"/>
    </cacheField>
    <cacheField name="FECHADE FIRMA " numFmtId="0">
      <sharedItems containsNonDate="0" containsDate="1" containsString="0" containsBlank="1" minDate="1899-12-30T00:00:00" maxDate="2019-03-0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2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3">
  <r>
    <s v="Secop II"/>
    <n v="10"/>
    <s v="Alejandra Maria Arcos "/>
    <s v="20196231405000077E"/>
    <s v="PCD-050-2019"/>
    <s v="Febrero"/>
    <d v="2019-02-13T00:00:00"/>
    <s v="Contratación Directa"/>
    <s v="Exclusividad"/>
    <x v="0"/>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s v="Prestación de Servicios"/>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s v="Contratación Directa"/>
    <s v="Exclusividad"/>
    <x v="0"/>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s v="Prestación de Servicios"/>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s v="Contratación Directa"/>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s v="Prestación de Servicios"/>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s v="Contratación Mínima Cuantía"/>
    <s v="Mínima Cuantía"/>
    <x v="1"/>
    <s v="Contratar el servicio de mantenimiento preventivo y correctivo del parque automotor asignado a la Regional Orinoquia."/>
    <n v="78181500"/>
    <s v="Servicios de Transporte Almacenaje y Correo"/>
    <n v="20000000"/>
    <n v="24719"/>
    <s v="A-02-02-02-008"/>
    <x v="0"/>
    <s v="En ejecución"/>
    <s v="AO-004-2019"/>
    <d v="2019-03-08T00:00:00"/>
    <s v="Prestación de Servicios"/>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s v="Contratación Mínima Cuantía"/>
    <s v="Mínima Cuantía"/>
    <x v="2"/>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s v="Compraventa"/>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s v="Contratación Mínima Cuantía"/>
    <s v="Mínima Cuantía"/>
    <x v="1"/>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m/>
    <m/>
    <m/>
    <m/>
    <m/>
    <m/>
    <m/>
    <m/>
    <m/>
    <m/>
    <n v="0"/>
    <m/>
    <m/>
    <m/>
    <m/>
    <m/>
    <m/>
    <m/>
    <m/>
    <m/>
    <m/>
    <m/>
    <m/>
    <m/>
    <m/>
    <m/>
    <m/>
    <m/>
    <m/>
    <m/>
    <m/>
    <m/>
    <m/>
    <m/>
    <m/>
    <m/>
    <m/>
  </r>
  <r>
    <s v="Secop II"/>
    <n v="130"/>
    <s v="Alejandra Maria Arcos "/>
    <s v="20196231405000100E"/>
    <s v="SIP-007"/>
    <s v="Febrero"/>
    <d v="2019-02-22T00:00:00"/>
    <s v="Contratación Selección Abreviada"/>
    <s v="Subasta Inversa Presencial"/>
    <x v="1"/>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m/>
    <m/>
    <m/>
    <m/>
    <m/>
    <m/>
    <m/>
    <m/>
    <m/>
    <m/>
    <n v="0"/>
    <m/>
    <m/>
    <m/>
    <m/>
    <m/>
    <m/>
    <m/>
    <m/>
    <m/>
    <m/>
    <m/>
    <m/>
    <m/>
    <m/>
    <m/>
    <m/>
    <m/>
    <m/>
    <m/>
    <m/>
    <m/>
    <m/>
    <m/>
    <m/>
    <m/>
    <m/>
  </r>
  <r>
    <s v="Secop II"/>
    <n v="214"/>
    <s v="Alejandra Maria Arcos "/>
    <s v="20196231403000004E"/>
    <s v="LP-002-2019"/>
    <s v="Marzo"/>
    <d v="2019-03-14T00:00:00"/>
    <s v="Contratación Licitación"/>
    <s v="Contratación Licitación"/>
    <x v="1"/>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m/>
    <m/>
    <m/>
    <m/>
    <m/>
    <m/>
    <m/>
    <m/>
    <m/>
    <m/>
    <n v="0"/>
    <m/>
    <m/>
    <m/>
    <m/>
    <m/>
    <m/>
    <m/>
    <m/>
    <m/>
    <m/>
    <m/>
    <m/>
    <m/>
    <m/>
    <m/>
    <m/>
    <m/>
    <m/>
    <m/>
    <m/>
    <m/>
    <m/>
    <m/>
    <m/>
    <m/>
    <m/>
  </r>
  <r>
    <s v="Secop I"/>
    <n v="16"/>
    <s v="Alejandra Maria Arcos "/>
    <s v="20196231405000105E"/>
    <s v="PCD-059-2019"/>
    <s v="Marzo"/>
    <d v="2019-03-20T00:00:00"/>
    <s v="Contratación Directa"/>
    <s v="Exclusividad"/>
    <x v="0"/>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m/>
    <m/>
    <m/>
    <m/>
    <m/>
    <m/>
    <m/>
    <m/>
    <m/>
    <m/>
    <n v="0"/>
    <m/>
    <m/>
    <m/>
    <m/>
    <m/>
    <m/>
    <m/>
    <m/>
    <m/>
    <m/>
    <m/>
    <m/>
    <m/>
    <m/>
    <m/>
    <m/>
    <m/>
    <m/>
    <m/>
    <m/>
    <m/>
    <m/>
    <m/>
    <m/>
    <m/>
    <m/>
  </r>
  <r>
    <s v="Secop I"/>
    <n v="45"/>
    <s v="Alejandra Maria Arcos "/>
    <s v="20196231403000008E"/>
    <s v="PCD-063-2019"/>
    <s v="Marzo"/>
    <d v="2019-03-26T00:00:00"/>
    <s v="Contratación Directa"/>
    <s v="Exclusividad"/>
    <x v="0"/>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m/>
    <m/>
    <m/>
    <m/>
    <m/>
    <m/>
    <m/>
    <m/>
    <m/>
    <m/>
    <n v="0"/>
    <m/>
    <m/>
    <m/>
    <m/>
    <m/>
    <m/>
    <m/>
    <m/>
    <m/>
    <m/>
    <m/>
    <m/>
    <m/>
    <m/>
    <m/>
    <m/>
    <m/>
    <m/>
    <m/>
    <m/>
    <m/>
    <m/>
    <m/>
    <m/>
    <m/>
    <m/>
  </r>
  <r>
    <s v="Secop I"/>
    <n v="76"/>
    <s v="Alejandra Maria Arcos "/>
    <s v="20196231401000004E"/>
    <s v="PCD-064-2019"/>
    <s v="Marzo"/>
    <d v="2019-03-26T00:00:00"/>
    <s v="Contratación Directa"/>
    <s v="Arrendamiento"/>
    <x v="1"/>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m/>
    <m/>
    <m/>
    <m/>
    <m/>
    <m/>
    <m/>
    <m/>
    <m/>
    <m/>
    <n v="0"/>
    <m/>
    <m/>
    <m/>
    <m/>
    <m/>
    <m/>
    <m/>
    <m/>
    <m/>
    <m/>
    <m/>
    <m/>
    <m/>
    <m/>
    <m/>
    <m/>
    <m/>
    <m/>
    <m/>
    <m/>
    <m/>
    <m/>
    <m/>
    <m/>
    <m/>
    <m/>
  </r>
  <r>
    <s v="Secop II"/>
    <n v="105"/>
    <s v="Alejandra Maria Arcos "/>
    <s v="20196231407000009E"/>
    <s v="MC-026-2019"/>
    <s v="Marzo"/>
    <d v="2019-03-21T00:00:00"/>
    <s v="Contratación Mínima Cuantía"/>
    <s v="Mínima Cuantía"/>
    <x v="1"/>
    <s v="SERVICIO DE MANTENIMIENTO PARQUE AUTOMOTOR MULTIMARCAS  REGIONAL EJE CAFETERO"/>
    <n v="78181502"/>
    <s v="Servicios de Transporte, Almacenaje y Correo"/>
    <n v="15000000"/>
    <n v="30119"/>
    <s v="A-02-02-02-008"/>
    <x v="1"/>
    <m/>
    <m/>
    <m/>
    <m/>
    <m/>
    <m/>
    <m/>
    <m/>
    <m/>
    <m/>
    <m/>
    <m/>
    <m/>
    <n v="0"/>
    <m/>
    <m/>
    <m/>
    <m/>
    <m/>
    <m/>
    <m/>
    <m/>
    <m/>
    <m/>
    <m/>
    <m/>
    <m/>
    <m/>
    <m/>
    <m/>
    <m/>
    <m/>
    <m/>
    <m/>
    <m/>
    <m/>
    <m/>
    <m/>
    <m/>
    <m/>
  </r>
  <r>
    <s v="Secop II"/>
    <n v="91"/>
    <s v="Alejandra Maria Arcos "/>
    <s v="20196231407000008E"/>
    <s v="MC-029-2019"/>
    <s v="Marzo"/>
    <d v="2019-03-27T00:00:00"/>
    <s v="Contratación Directa"/>
    <s v="Prestacion de Servicios"/>
    <x v="1"/>
    <s v="SERVICIO DE MANTENIMIENTO PREVENTIVO Y CORRECTIVO DEL PARQUE AUTOMOTOR ASIGNADO A LA REGIONAL NARIÑO"/>
    <n v="78181502"/>
    <s v="Servicios de Transporte, Almacenaje y Correo"/>
    <n v="15000000"/>
    <n v="30019"/>
    <s v="A-02-02-02-008"/>
    <x v="1"/>
    <m/>
    <m/>
    <m/>
    <m/>
    <m/>
    <m/>
    <m/>
    <m/>
    <m/>
    <m/>
    <m/>
    <m/>
    <m/>
    <n v="0"/>
    <m/>
    <m/>
    <m/>
    <m/>
    <m/>
    <m/>
    <m/>
    <m/>
    <m/>
    <m/>
    <m/>
    <m/>
    <m/>
    <m/>
    <m/>
    <m/>
    <m/>
    <m/>
    <m/>
    <m/>
    <m/>
    <m/>
    <m/>
    <m/>
    <m/>
    <m/>
  </r>
  <r>
    <s v="Secop II"/>
    <n v="27"/>
    <s v="Alejandra Maria Arcos "/>
    <s v="20196231405000106E"/>
    <s v="SIP-013-2019"/>
    <s v="Marzo"/>
    <d v="2019-03-20T00:00:00"/>
    <s v="Contratación Selección Abreviada"/>
    <s v="Prestacion de Servicios"/>
    <x v="0"/>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m/>
    <m/>
    <m/>
    <m/>
    <m/>
    <m/>
    <m/>
    <m/>
    <m/>
    <m/>
    <n v="0"/>
    <m/>
    <m/>
    <m/>
    <m/>
    <m/>
    <m/>
    <m/>
    <m/>
    <m/>
    <m/>
    <m/>
    <m/>
    <m/>
    <m/>
    <m/>
    <m/>
    <m/>
    <m/>
    <m/>
    <m/>
    <m/>
    <m/>
    <m/>
    <m/>
    <m/>
    <m/>
  </r>
  <r>
    <s v="Secop II"/>
    <n v="176"/>
    <s v="Alejandra Maria Arcos "/>
    <s v="20196231405000067E"/>
    <s v="LP-005-2019"/>
    <s v="Marzo"/>
    <d v="2019-03-18T00:00:00"/>
    <s v="Contratación Licitación"/>
    <s v="Contratación Licitación"/>
    <x v="3"/>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m/>
    <m/>
    <m/>
    <m/>
    <m/>
    <m/>
    <m/>
    <m/>
    <m/>
    <m/>
    <n v="0"/>
    <m/>
    <m/>
    <m/>
    <m/>
    <m/>
    <m/>
    <m/>
    <m/>
    <m/>
    <m/>
    <m/>
    <m/>
    <m/>
    <m/>
    <m/>
    <m/>
    <m/>
    <m/>
    <m/>
    <m/>
    <m/>
    <m/>
    <m/>
    <m/>
    <m/>
    <m/>
  </r>
  <r>
    <s v="Secop II"/>
    <n v="62293"/>
    <s v="Alejandra Maria Arcos "/>
    <s v="2018623141000052E"/>
    <n v="62263"/>
    <s v="Octubre"/>
    <d v="2018-10-10T00:00:00"/>
    <s v="Contratación Selección Abreviada"/>
    <s v="Acuerdo Marco de Precios "/>
    <x v="0"/>
    <s v="Optimización de servicios tecnológicos para la atención de los procesos migratorios a nivel nacional"/>
    <n v="811121"/>
    <s v="Servicios Basados en Ingeniería, Investigación y Tecnología"/>
    <n v="83000000"/>
    <s v="51018"/>
    <s v="C-1199-1002-10"/>
    <x v="0"/>
    <s v="En ejecución"/>
    <n v="32780"/>
    <d v="2018-11-02T00:00:00"/>
    <s v="Orden de Compra "/>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s v="Contratación Selección Abreviada"/>
    <s v="Subasta Inversa Presencial "/>
    <x v="0"/>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s v="Compraventa"/>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s v="Contratación Mínima Cuantía"/>
    <s v="Mínima Cuantía"/>
    <x v="1"/>
    <s v="MANTENIMIENTO MOTOBOMBAS REGIONAL ORIENTE UBICADAS EN BUCARAMANGA "/>
    <n v="40151510"/>
    <s v="Bomba de agua"/>
    <n v="3836940"/>
    <n v="26119"/>
    <s v="A-02-02-02-008"/>
    <x v="0"/>
    <s v="En ejecución"/>
    <s v="AO-11-2019"/>
    <d v="2019-03-20T00:00:00"/>
    <s v="Prestación de Servicios Profesionales"/>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s v="Contratación Mínima Cuantía"/>
    <s v="Mínima Cuantía"/>
    <x v="1"/>
    <s v="MANTENIMIENTO DE POZO ARTESANO, CANALES AGUAS LLUVIAS Y TANQUE DE ALMACENAMIENTO, DISTRIBUCIÓN DE AGUA PARA CONSUMO HUMANO DE LA REGIONAL AMAZONAS."/>
    <s v="40151510;"/>
    <s v="Bomba de agua"/>
    <n v="5500000"/>
    <n v="27019"/>
    <s v="A-02-02-02-008"/>
    <x v="2"/>
    <m/>
    <m/>
    <m/>
    <m/>
    <m/>
    <m/>
    <m/>
    <m/>
    <m/>
    <m/>
    <m/>
    <m/>
    <m/>
    <m/>
    <m/>
    <m/>
    <m/>
    <m/>
    <m/>
    <m/>
    <m/>
    <m/>
    <m/>
    <m/>
    <m/>
    <m/>
    <m/>
    <m/>
    <m/>
    <m/>
    <m/>
    <m/>
    <m/>
    <m/>
    <m/>
    <m/>
    <m/>
    <m/>
    <m/>
    <m/>
  </r>
  <r>
    <s v="Secop II"/>
    <n v="87"/>
    <s v="Belisa Amparo Oviedo"/>
    <s v="20196231405000098E"/>
    <s v="MC-006-2019"/>
    <s v="Febrero"/>
    <d v="2019-02-18T00:00:00"/>
    <s v="Contratación Mínima Cuantía"/>
    <s v="Mínima Cuantía"/>
    <x v="1"/>
    <s v="CONTRATAR LA PRESTACIÓN DEL SERVICIO DE LAVADO  DEL PARQUE AUTOMOTOR DE MIGRACIÓN COLOMBIA"/>
    <s v="76111801;"/>
    <s v="Limpieza de carros o barcos"/>
    <n v="11000000"/>
    <n v="23919"/>
    <s v="A-02-02-02-008"/>
    <x v="0"/>
    <s v="En ejecución"/>
    <s v="AO-005-2019"/>
    <d v="2019-03-08T00:00:00"/>
    <s v="Prestación de Servicios"/>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s v="Contratación Selección Abreviada"/>
    <s v="SELECCIÓN ABERVIADA - ACUERDO MARCO DE PRECIOS "/>
    <x v="1"/>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s v="Orden de Compra "/>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s v="Contratación Selección Abreviada"/>
    <s v="SELECCIÓN ABERVIADA - ACUERDO MARCO DE PRECIOS "/>
    <x v="1"/>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s v="Orden de Compra "/>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s v="Contratación Selección Abreviada"/>
    <s v="SELECCIÓN ABERVIADA - ACUERDO MARCO DE PRECIOS "/>
    <x v="1"/>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s v="Orden de Compra "/>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s v="Contratación Directa"/>
    <s v="Prestación de Servicios Profesionales "/>
    <x v="3"/>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m/>
    <m/>
    <m/>
    <m/>
    <m/>
    <m/>
    <m/>
    <m/>
    <m/>
    <m/>
    <m/>
    <m/>
    <m/>
    <m/>
    <m/>
    <m/>
    <m/>
    <m/>
    <m/>
    <m/>
    <m/>
    <m/>
    <m/>
    <m/>
    <m/>
    <m/>
    <m/>
    <m/>
    <m/>
    <m/>
    <m/>
    <m/>
    <m/>
    <m/>
    <m/>
    <m/>
    <m/>
  </r>
  <r>
    <s v="Secop II"/>
    <n v="8"/>
    <s v="Belisa Amparo Oviedo"/>
    <s v="20196231405000104E"/>
    <s v="MC-023-2019"/>
    <s v="Marzo"/>
    <d v="2019-03-15T00:00:00"/>
    <s v="Contratación Selección Abreviada"/>
    <s v="MINIMA CUANTIA "/>
    <x v="0"/>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m/>
    <m/>
    <m/>
    <m/>
    <m/>
    <m/>
    <m/>
    <m/>
    <m/>
    <m/>
    <m/>
    <m/>
    <m/>
    <m/>
    <m/>
    <m/>
    <m/>
    <m/>
    <m/>
    <m/>
    <m/>
    <m/>
    <m/>
    <m/>
    <m/>
    <m/>
    <m/>
    <m/>
    <m/>
    <m/>
    <m/>
    <m/>
    <m/>
    <m/>
    <m/>
    <m/>
    <m/>
  </r>
  <r>
    <s v="Secop II"/>
    <n v="106"/>
    <s v="Belisa Amparo Oviedo"/>
    <s v="20196231407000010E"/>
    <s v="MC-030-2019"/>
    <s v="Marzo"/>
    <d v="2019-03-26T00:00:00"/>
    <s v="Contratación Selección Abreviada"/>
    <s v="MINIMA CUANTIA "/>
    <x v="1"/>
    <s v="MANTENIMIENTO PARQUE AUTOMOTOR REGIONAL SAN ANDRES"/>
    <s v="78181507;"/>
    <s v="Servicio de mnantenimiento y reparacion de vehiculos "/>
    <n v="15000000"/>
    <n v="30219"/>
    <s v="A-02-02-02-008"/>
    <x v="1"/>
    <m/>
    <m/>
    <m/>
    <m/>
    <m/>
    <m/>
    <m/>
    <m/>
    <m/>
    <m/>
    <m/>
    <m/>
    <m/>
    <m/>
    <m/>
    <m/>
    <m/>
    <m/>
    <m/>
    <m/>
    <m/>
    <m/>
    <m/>
    <m/>
    <m/>
    <m/>
    <m/>
    <m/>
    <m/>
    <m/>
    <m/>
    <m/>
    <m/>
    <m/>
    <m/>
    <m/>
    <m/>
    <m/>
    <m/>
    <m/>
  </r>
  <r>
    <s v="Tienda Virtual "/>
    <n v="119"/>
    <s v="Belisa Amparo Oviedo"/>
    <s v="20196231410000011E"/>
    <n v="68199"/>
    <s v="Marzo"/>
    <d v="2019-03-12T00:00:00"/>
    <s v="Contratación Selección Abreviada"/>
    <s v="SELECCIÓN ABERVIADA - ACUERDO MARCO DE PRECIOS "/>
    <x v="1"/>
    <s v="ASEO Y CAFETERIA REGION 1"/>
    <s v="76111501;90101700;"/>
    <s v="Servicios de limpieza y mantenimiento de edificios generales y de oficinas"/>
    <n v="84050526.980000004"/>
    <n v="31119"/>
    <s v="A-02-02-02-006_x000a_A-02-02-02-008"/>
    <x v="0"/>
    <s v="En ejecución"/>
    <n v="36727"/>
    <d v="2019-03-27T00:00:00"/>
    <s v="Orden de Compra "/>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s v="Contratación Selección Abreviada"/>
    <s v="SELECCIÓN ABERVIADA - ACUERDO MARCO DE PRECIOS "/>
    <x v="1"/>
    <s v="ASEO Y CAFETERIA REGION 4"/>
    <s v="76111501;90101700;"/>
    <s v="Servicios de limpieza y mantenimiento de edificios generales y de oficinas"/>
    <n v="55939082.759999998"/>
    <n v="30319"/>
    <s v="A-02-02-02-006_x000a_A-02-02-02-008"/>
    <x v="0"/>
    <s v="En ejecución"/>
    <n v="36728"/>
    <d v="2019-03-27T00:00:00"/>
    <s v="Orden de Compra "/>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s v="Contratación Selección Abreviada"/>
    <s v="SELECCIÓN ABERVIADA - ACUERDO MARCO DE PRECIOS "/>
    <x v="1"/>
    <s v="ASEO Y CAFETERIA REGION 5"/>
    <s v="76111501;90101700;"/>
    <s v="Servicios de limpieza y mantenimiento de edificios generales y de oficinas"/>
    <n v="82873340.109999999"/>
    <n v="31219"/>
    <s v="A-02-02-02-006_x000a_A-02-02-02-008"/>
    <x v="0"/>
    <s v="En ejecución"/>
    <n v="36571"/>
    <d v="2019-03-20T00:00:00"/>
    <s v="Orden de Compra "/>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s v="Contratación Selección Abreviada"/>
    <s v="SELECCIÓN ABERVIADA - ACUERDO MARCO DE PRECIOS "/>
    <x v="1"/>
    <s v="ASEO Y CAFETERIA REGION 6"/>
    <s v="76111501;90101700;"/>
    <s v="Servicios de limpieza y mantenimiento de edificios generales y de oficinas"/>
    <n v="102996720.61"/>
    <n v="31019"/>
    <s v="A-02-02-02-006_x000a_A-02-02-02-008"/>
    <x v="0"/>
    <s v="En ejecución"/>
    <n v="36764"/>
    <d v="2019-03-28T00:00:00"/>
    <s v="Orden de Compra "/>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s v="Contratación Selección Abreviada"/>
    <s v="SELECCIÓN ABERVIADA - ACUERDO MARCO DE PRECIOS "/>
    <x v="1"/>
    <s v="ASEO Y CAFETERIA REGION 7"/>
    <s v="76111501;90101700;"/>
    <s v="Servicios de limpieza y mantenimiento de edificios generales y de oficinas"/>
    <n v="53187907.609999999"/>
    <n v="30819"/>
    <s v="A-02-02-02-006_x000a_A-02-02-02-008"/>
    <x v="0"/>
    <s v="En ejecución"/>
    <n v="36765"/>
    <d v="2019-03-28T00:00:00"/>
    <s v="Orden de Compra "/>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s v="Contratación Selección Abreviada"/>
    <s v="SELECCIÓN ABERVIADA - ACUERDO MARCO DE PRECIOS "/>
    <x v="1"/>
    <s v="ASEO Y CAFETERIA REGION 11"/>
    <s v="76111501;90101700;"/>
    <s v="Servicios de limpieza y mantenimiento de edificios generales y de oficinas"/>
    <n v="359972793.10000002"/>
    <n v="30719"/>
    <s v="A-02-02-02-006_x000a_A-02-02-02-008"/>
    <x v="0"/>
    <s v="En ejecución"/>
    <n v="36570"/>
    <d v="2019-03-20T00:00:00"/>
    <s v="Orden de Compra "/>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s v="Contratación Directa"/>
    <s v="CONTRATACIÓN DIRECTA"/>
    <x v="2"/>
    <s v="CONTRATAR LOS SERVICIOS PROFESIONALES  PARA LA PRESTACIÓN DEL SERVICIO DE ALOJAMIENTO, ALIMENTACIÓN Y APOYO LOGISTICO PARA ACTIVIDADES DE CAPACITACIÓN A NIVEL NACIONAL"/>
    <s v="80131504;"/>
    <s v="servicio de Alojamiento temporal offshore"/>
    <n v="45000000"/>
    <n v="33319"/>
    <s v="A-02-02-02-006"/>
    <x v="1"/>
    <m/>
    <m/>
    <m/>
    <m/>
    <m/>
    <m/>
    <m/>
    <m/>
    <m/>
    <m/>
    <m/>
    <m/>
    <m/>
    <m/>
    <m/>
    <m/>
    <m/>
    <m/>
    <m/>
    <m/>
    <m/>
    <m/>
    <m/>
    <m/>
    <m/>
    <m/>
    <m/>
    <m/>
    <m/>
    <m/>
    <m/>
    <m/>
    <m/>
    <m/>
    <m/>
    <m/>
    <m/>
    <m/>
    <m/>
    <m/>
  </r>
  <r>
    <s v="Secop I"/>
    <n v="156"/>
    <s v="Belisa Amparo Oviedo"/>
    <s v="20196231405000110E"/>
    <s v="PCD-061-2019"/>
    <s v="Marzo"/>
    <d v="2019-03-25T00:00:00"/>
    <s v="Contratación Directa"/>
    <s v="CONTRATACIÓN DIRECTA"/>
    <x v="2"/>
    <s v="Contratar los servicios profesionales para la  creación de contenidos virtuales para la plataforma de Migración Colombia"/>
    <s v="86111600;"/>
    <s v="Educacion de Adulto"/>
    <n v="55000000"/>
    <n v="33019"/>
    <s v="c-1199-1002-9-1199005-02"/>
    <x v="1"/>
    <m/>
    <m/>
    <m/>
    <m/>
    <m/>
    <m/>
    <m/>
    <m/>
    <m/>
    <m/>
    <m/>
    <m/>
    <m/>
    <m/>
    <m/>
    <m/>
    <m/>
    <m/>
    <m/>
    <m/>
    <m/>
    <m/>
    <m/>
    <m/>
    <m/>
    <m/>
    <m/>
    <m/>
    <m/>
    <m/>
    <m/>
    <m/>
    <m/>
    <m/>
    <m/>
    <m/>
    <m/>
    <m/>
    <m/>
    <m/>
  </r>
  <r>
    <s v="Secop II"/>
    <n v="229"/>
    <s v="Belisa Amparo Oviedo"/>
    <s v="20196231405000073E"/>
    <s v="SIP-010-2019"/>
    <s v="Marzo"/>
    <d v="2019-03-05T00:00:00"/>
    <s v="Contratación Selección Abreviada"/>
    <s v="Subasta Inversa Electrónica"/>
    <x v="0"/>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m/>
    <m/>
    <m/>
    <m/>
    <m/>
    <m/>
    <m/>
    <m/>
    <m/>
    <m/>
    <m/>
    <m/>
    <m/>
    <m/>
    <m/>
    <m/>
    <m/>
    <m/>
    <m/>
    <m/>
    <m/>
    <m/>
    <m/>
    <m/>
    <m/>
    <m/>
    <m/>
    <m/>
    <m/>
    <m/>
    <m/>
    <m/>
    <m/>
    <m/>
    <m/>
    <m/>
    <m/>
  </r>
  <r>
    <s v="Secop II"/>
    <n v="233"/>
    <s v="Belisa Amparo Oviedo"/>
    <s v="20196231407000012E"/>
    <s v="MC-025-2019"/>
    <s v="Marzo"/>
    <d v="2019-03-22T00:00:00"/>
    <s v="Contratación Mínima Cuantía"/>
    <s v="MINIMA CUANTIA "/>
    <x v="1"/>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m/>
    <m/>
    <m/>
    <m/>
    <m/>
    <m/>
    <m/>
    <m/>
    <m/>
    <m/>
    <m/>
    <m/>
    <m/>
    <m/>
    <m/>
    <m/>
    <m/>
    <m/>
    <m/>
    <m/>
    <m/>
    <m/>
    <m/>
    <m/>
    <m/>
    <m/>
    <m/>
    <m/>
    <m/>
    <m/>
    <m/>
    <m/>
    <m/>
    <m/>
    <m/>
    <m/>
    <m/>
  </r>
  <r>
    <s v="Secop I"/>
    <n v="210"/>
    <s v="Belisa Amparo Oviedo"/>
    <s v="20196231406000003E"/>
    <s v="PCD-069-2019"/>
    <s v="Marzo"/>
    <m/>
    <s v="Contratación Directa"/>
    <s v="CONTRATACIÓN DIRECTA"/>
    <x v="4"/>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m/>
    <m/>
    <m/>
    <m/>
    <m/>
    <m/>
    <m/>
    <m/>
    <m/>
    <m/>
    <m/>
    <m/>
    <m/>
    <m/>
    <m/>
    <m/>
    <m/>
    <m/>
    <m/>
    <m/>
    <m/>
    <m/>
    <m/>
    <m/>
    <m/>
    <m/>
    <m/>
    <m/>
    <m/>
    <m/>
    <m/>
    <m/>
    <m/>
    <m/>
    <m/>
    <m/>
    <m/>
  </r>
  <r>
    <s v="Secop II"/>
    <n v="208"/>
    <s v="Claudia Alexandra Triana "/>
    <s v="20196231405000097E"/>
    <s v="PCD-052-2019"/>
    <s v="Febrero"/>
    <d v="2019-02-18T00:00:00"/>
    <s v="Contratación Directa"/>
    <s v="Exclusividad"/>
    <x v="0"/>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s v="Prestación de Servicios"/>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s v="Contratación Mínima Cuantía"/>
    <s v="Mínima Cuantía"/>
    <x v="1"/>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s v="Prestación de Servicios"/>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s v="Contratación Selección Abreviada"/>
    <s v="Subasta Inversa "/>
    <x v="1"/>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m/>
    <m/>
    <m/>
    <m/>
    <m/>
    <m/>
    <m/>
    <m/>
    <m/>
    <m/>
    <m/>
    <m/>
    <m/>
    <m/>
    <m/>
    <m/>
    <n v="0"/>
    <m/>
    <m/>
    <m/>
    <m/>
    <m/>
    <m/>
    <m/>
    <m/>
    <m/>
    <m/>
    <m/>
    <m/>
    <m/>
    <m/>
    <m/>
    <m/>
    <m/>
    <m/>
    <m/>
    <m/>
  </r>
  <r>
    <s v="Secop II"/>
    <n v="140"/>
    <s v="Claudia Alexandra Triana "/>
    <s v="20196231411000005E"/>
    <s v="MC-019"/>
    <s v="Febrero"/>
    <d v="2019-02-27T00:00:00"/>
    <s v="Contratación Mínima Cuantía"/>
    <s v="Mínima Cuantía"/>
    <x v="1"/>
    <s v="SERVICIO DE MANTENIMIENTO PREVENTIVO Y CORRECTIVO DEL PARQUE AUTOMOTOR ASIGNADO A LA REGIONAL ORIENTE EN LA CIUDAD DE BUCARAMANGA. "/>
    <n v="15101505"/>
    <s v="Combustible diesel "/>
    <n v="3000000"/>
    <n v="25019"/>
    <s v="A-02-02-02-008"/>
    <x v="2"/>
    <m/>
    <m/>
    <m/>
    <m/>
    <m/>
    <m/>
    <m/>
    <m/>
    <m/>
    <m/>
    <m/>
    <m/>
    <m/>
    <m/>
    <m/>
    <m/>
    <m/>
    <m/>
    <m/>
    <n v="0"/>
    <m/>
    <m/>
    <m/>
    <m/>
    <m/>
    <m/>
    <m/>
    <m/>
    <m/>
    <m/>
    <m/>
    <m/>
    <m/>
    <m/>
    <m/>
    <m/>
    <m/>
    <m/>
    <m/>
    <m/>
  </r>
  <r>
    <s v="Secop II"/>
    <n v="212"/>
    <s v="Claudia Alexandra Triana "/>
    <s v="20196231403000006E"/>
    <s v="SIP-009"/>
    <s v="Febrero"/>
    <d v="2019-02-28T00:00:00"/>
    <s v="Contratación Selección Abreviada"/>
    <s v="Subasta Inversa "/>
    <x v="1"/>
    <s v="CONTRATAR LA ADQUISICION DE SOAT PRIMER SEMESTRE DE 2019,  PARA EL PARQUE AUTOMOTOR DE MIGRACION COLOMBIA  "/>
    <n v="84131603"/>
    <s v="Seguros de daños personales por accidente "/>
    <n v="83000000"/>
    <n v="25019"/>
    <s v="A-02-02-02-007 "/>
    <x v="1"/>
    <m/>
    <m/>
    <m/>
    <m/>
    <m/>
    <m/>
    <m/>
    <m/>
    <m/>
    <m/>
    <m/>
    <m/>
    <m/>
    <m/>
    <m/>
    <m/>
    <m/>
    <m/>
    <m/>
    <n v="0"/>
    <m/>
    <m/>
    <m/>
    <m/>
    <m/>
    <m/>
    <m/>
    <m/>
    <m/>
    <m/>
    <m/>
    <m/>
    <m/>
    <m/>
    <m/>
    <m/>
    <m/>
    <m/>
    <m/>
    <m/>
  </r>
  <r>
    <s v="Secop I"/>
    <n v="230"/>
    <s v="Claudia Alexandra Triana "/>
    <s v="20196231405000122E"/>
    <s v="PCD-058-2019"/>
    <s v="Marzo"/>
    <d v="2019-03-13T00:00:00"/>
    <s v="Contratación Directa"/>
    <s v="Prestación de Servicios Profesionales "/>
    <x v="2"/>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s v="Prestación de Servicios Profesionales"/>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s v="Contratación Selección Abreviada"/>
    <s v="Subasta Inversa "/>
    <x v="0"/>
    <s v="Adquirir extensión de garantía para los servidores marca DELL, con su debido soporte._x000a_"/>
    <n v="811115"/>
    <s v="Ingeniería de software o hardware"/>
    <n v="307996538"/>
    <n v="29919"/>
    <s v="C-1199-1002-10-0-1199001-02 "/>
    <x v="1"/>
    <m/>
    <m/>
    <m/>
    <m/>
    <m/>
    <m/>
    <m/>
    <m/>
    <m/>
    <m/>
    <m/>
    <m/>
    <m/>
    <m/>
    <m/>
    <m/>
    <m/>
    <m/>
    <m/>
    <n v="0"/>
    <m/>
    <m/>
    <m/>
    <m/>
    <m/>
    <m/>
    <m/>
    <m/>
    <m/>
    <m/>
    <m/>
    <m/>
    <m/>
    <m/>
    <m/>
    <m/>
    <m/>
    <m/>
    <m/>
    <m/>
  </r>
  <r>
    <s v="Secop II"/>
    <n v="89"/>
    <s v="Claudia Alexandra Triana "/>
    <s v="20196231405000125E"/>
    <s v="MC-024"/>
    <s v="Marzo"/>
    <d v="2019-03-20T00:00:00"/>
    <s v="Contratación Mínima Cuantía"/>
    <s v="Mínima Cuantía"/>
    <x v="1"/>
    <s v="Contratar la prestación del servicio de mantenimiento para los vehículos multimarca en la Regional Occidente"/>
    <n v="78181502"/>
    <s v="Reparación de transmisiones"/>
    <n v="15000000"/>
    <n v="32319"/>
    <s v="A-02-02-02-008 "/>
    <x v="1"/>
    <m/>
    <m/>
    <m/>
    <m/>
    <m/>
    <m/>
    <m/>
    <m/>
    <m/>
    <m/>
    <m/>
    <m/>
    <m/>
    <m/>
    <m/>
    <m/>
    <m/>
    <m/>
    <m/>
    <n v="0"/>
    <m/>
    <m/>
    <m/>
    <m/>
    <m/>
    <m/>
    <m/>
    <m/>
    <m/>
    <m/>
    <m/>
    <m/>
    <m/>
    <m/>
    <m/>
    <m/>
    <m/>
    <m/>
    <m/>
    <m/>
  </r>
  <r>
    <s v="Secop II"/>
    <n v="13"/>
    <s v="Claudia Alexandra Triana "/>
    <s v="20196231405000103E"/>
    <s v="MC-027"/>
    <s v="Marzo"/>
    <d v="2019-03-21T00:00:00"/>
    <s v="Contratación Mínima Cuantía"/>
    <s v="Mínima Cuantía"/>
    <x v="0"/>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m/>
    <m/>
    <m/>
    <m/>
    <m/>
    <m/>
    <m/>
    <m/>
    <m/>
    <m/>
    <m/>
    <m/>
    <m/>
    <m/>
    <m/>
    <m/>
    <n v="0"/>
    <m/>
    <m/>
    <m/>
    <m/>
    <m/>
    <m/>
    <m/>
    <m/>
    <m/>
    <m/>
    <m/>
    <m/>
    <m/>
    <m/>
    <m/>
    <m/>
    <m/>
    <m/>
    <m/>
    <m/>
  </r>
  <r>
    <s v="Secop II"/>
    <n v="128"/>
    <s v="Claudia Alexandra Triana "/>
    <s v="20196231407000011E"/>
    <s v="MC-031"/>
    <s v="Marzo"/>
    <d v="2019-03-28T00:00:00"/>
    <s v="Contratación Mínima Cuantía"/>
    <s v="Mínima Cuantía"/>
    <x v="1"/>
    <s v="Contratar el servicio integral de aseo y cafetería, para las sedes Tunja, Yopal y Villavicencio de la Unidad Administrativa Especial Migración Colombia."/>
    <n v="76161501"/>
    <s v="Servicios de limpieza de edificios"/>
    <n v="30000000"/>
    <n v="32819"/>
    <s v="A-02-02-02-006"/>
    <x v="1"/>
    <m/>
    <m/>
    <m/>
    <m/>
    <m/>
    <m/>
    <m/>
    <m/>
    <m/>
    <m/>
    <m/>
    <m/>
    <m/>
    <m/>
    <m/>
    <m/>
    <m/>
    <m/>
    <m/>
    <n v="0"/>
    <m/>
    <m/>
    <m/>
    <m/>
    <m/>
    <m/>
    <m/>
    <m/>
    <m/>
    <m/>
    <m/>
    <m/>
    <m/>
    <m/>
    <m/>
    <m/>
    <m/>
    <m/>
    <m/>
    <m/>
  </r>
  <r>
    <s v="Secop I"/>
    <n v="228"/>
    <s v="Claudia Alexandra Triana "/>
    <s v=" 20196231405000123E"/>
    <s v="PCD-067"/>
    <s v="Marzo"/>
    <d v="2019-03-28T00:00:00"/>
    <s v="Contratación Directa"/>
    <s v="Exclusividad"/>
    <x v="5"/>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m/>
    <m/>
    <m/>
    <m/>
    <m/>
    <m/>
    <m/>
    <m/>
    <m/>
    <m/>
    <m/>
    <m/>
    <m/>
    <m/>
    <m/>
    <m/>
    <n v="0"/>
    <m/>
    <m/>
    <m/>
    <m/>
    <m/>
    <m/>
    <m/>
    <m/>
    <m/>
    <m/>
    <m/>
    <m/>
    <m/>
    <m/>
    <m/>
    <m/>
    <m/>
    <m/>
    <m/>
    <m/>
  </r>
  <r>
    <s v="Tienda Virtual "/>
    <n v="224"/>
    <s v="Claudia Alexandra Triana "/>
    <s v="20196231410000008E"/>
    <n v="57873"/>
    <s v="Marzo"/>
    <d v="2019-03-05T00:00:00"/>
    <s v="Contratación Mínima Cuantía"/>
    <s v="Grandes Superficies"/>
    <x v="6"/>
    <s v="Adquirir equipo celular de alta gama para la Unidad Administrativa Especial de Migración Colombia. "/>
    <n v="43191501"/>
    <s v="Teléfonos Móviles"/>
    <n v="3499900"/>
    <n v="29719"/>
    <s v="C-1199-1002-10-0-1199001-02 "/>
    <x v="0"/>
    <s v="En ejecución"/>
    <n v="36214"/>
    <d v="2019-03-05T00:00:00"/>
    <s v="Orden de Compra "/>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s v="Contratación Selección Abreviada"/>
    <s v="Acuerdo Marco de Precios "/>
    <x v="0"/>
    <s v="Contratar los enlaces a Internet y servicio complementario de Wifi para “Zona Wifi GRATIS para la gente”."/>
    <n v="81112100"/>
    <s v="Servicios de internet"/>
    <n v="37342113"/>
    <n v="24919"/>
    <s v="C-1199-1002-10-0-1199001-02 "/>
    <x v="0"/>
    <s v="En ejecución"/>
    <n v="36358"/>
    <d v="2019-03-12T00:00:00"/>
    <s v="Prestación de Servicios"/>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s v="Contratación Mínima Cuantía"/>
    <s v="Mínima Cuantía"/>
    <x v="1"/>
    <s v="SERVICIO DE MANTENIMIENTO PREVENTIVO Y CORRECTIVO DEL PARQUE AUTOMOTOR ASIGNADO A LA REGIONAL CARIBE."/>
    <n v="78181500"/>
    <s v="Servicios de mantenimiento y reparación de vehículos"/>
    <n v="25000000"/>
    <n v="24319"/>
    <s v="A-02-02-02-008 "/>
    <x v="0"/>
    <s v="En ejecución"/>
    <s v="AO-006-2019"/>
    <d v="2019-03-13T00:00:00"/>
    <s v="Prestación de Servicios"/>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s v="Contratación Selección Abreviada"/>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m/>
    <m/>
    <m/>
    <m/>
    <m/>
    <m/>
    <m/>
    <m/>
    <m/>
    <m/>
    <m/>
    <m/>
    <m/>
    <m/>
    <m/>
    <m/>
    <m/>
    <m/>
    <m/>
    <m/>
    <m/>
    <m/>
    <m/>
    <m/>
    <m/>
    <m/>
    <m/>
    <m/>
    <m/>
    <m/>
    <m/>
    <m/>
    <m/>
    <m/>
    <m/>
    <m/>
    <m/>
  </r>
  <r>
    <s v="Secop II"/>
    <n v="57"/>
    <s v="Diana Esperanza Duran Garcia "/>
    <s v="20196231403000005E"/>
    <s v="SIP-006-2019"/>
    <s v="Febrero"/>
    <d v="2019-02-20T00:00:00"/>
    <s v="Contratación Selección Abreviada"/>
    <s v="Subasta Inversa Electrónica"/>
    <x v="0"/>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s v="Contratación Directa"/>
    <s v="Prestación de Servicios Profesionales "/>
    <x v="2"/>
    <s v="CONTRATAR LOS SERVICIOS PROFESIONALES PARA LA REALIZACIÓN DE ACCIONES DE FORMACIÓN EN IDIOMAS PARA FUNCIONARIOS A NIVEL NACIONAL"/>
    <n v="86111701"/>
    <s v="Enseñanza de idioma extranjero"/>
    <s v="$ 45.000.000"/>
    <n v="27919"/>
    <s v="C-1199-1002-9-0-1199005-02"/>
    <x v="1"/>
    <m/>
    <m/>
    <m/>
    <m/>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s v="Contratación Mínima Cuantía"/>
    <s v="Mínima Cuantía"/>
    <x v="1"/>
    <s v="CONTRATACION EL SERVICIO DE MANTENIMIENTO CON TALLER AUTORIZADO PARA LOS VEHÍCULOS TOYOTA."/>
    <n v="78181500"/>
    <s v="Servicios de mantenimiento y reparación de vehículos"/>
    <n v="25000000"/>
    <n v="23419"/>
    <s v="A-02-02-02-008"/>
    <x v="0"/>
    <s v="En ejecución"/>
    <s v="AO-009-2019"/>
    <d v="2019-03-21T00:00:00"/>
    <s v="Aceptación de oferta"/>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s v="Contratación Licitación"/>
    <s v="Prestación de Servicios Profesionales "/>
    <x v="2"/>
    <s v="Contratar la prestación de servicios de actividades culturales, lúdicas, deportivas y recreativas, para los funcionarios de Migración Colombia a Nivel Nacional."/>
    <n v="78111800"/>
    <s v="Transporte por carretera…ETC."/>
    <s v="$450.000.000"/>
    <n v="25619"/>
    <s v="A-02-02-02-009"/>
    <x v="1"/>
    <m/>
    <m/>
    <m/>
    <m/>
    <m/>
    <m/>
    <m/>
    <m/>
    <m/>
    <m/>
    <m/>
    <m/>
    <m/>
    <m/>
    <m/>
    <m/>
    <m/>
    <m/>
    <m/>
    <m/>
    <m/>
    <m/>
    <m/>
    <m/>
    <m/>
    <m/>
    <m/>
    <m/>
    <m/>
    <m/>
    <m/>
    <m/>
    <m/>
    <m/>
    <m/>
    <m/>
    <m/>
    <m/>
    <m/>
    <m/>
  </r>
  <r>
    <s v="Secop II"/>
    <n v="101"/>
    <s v="Jenny Motavita"/>
    <s v="20196231405000089E"/>
    <s v="SIP 001-2019"/>
    <s v="Febrero"/>
    <d v="2019-02-20T00:00:00"/>
    <s v="Contratación Selección Abreviada"/>
    <s v="Subasta Inversa Electrónica"/>
    <x v="1"/>
    <s v="MANTENIMIENTO PREVENTIVO Y CORRECTIVO DE PLANTAS ELECTRICAS A NIVEL NACIONAL"/>
    <n v="72151414"/>
    <s v="Servicio de mantenimiento de energia de emergencia o energia"/>
    <n v="80000000"/>
    <n v="25319"/>
    <s v="A-02-02-02-008"/>
    <x v="1"/>
    <m/>
    <m/>
    <m/>
    <m/>
    <m/>
    <m/>
    <m/>
    <m/>
    <m/>
    <m/>
    <m/>
    <n v="0"/>
    <n v="0"/>
    <n v="0"/>
    <m/>
    <m/>
    <m/>
    <m/>
    <m/>
    <n v="0"/>
    <m/>
    <m/>
    <n v="0"/>
    <m/>
    <n v="0"/>
    <m/>
    <n v="0"/>
    <m/>
    <n v="0"/>
    <m/>
    <n v="0"/>
    <n v="0"/>
    <m/>
    <n v="0"/>
    <m/>
    <n v="0"/>
    <m/>
    <n v="0"/>
    <m/>
    <n v="0"/>
  </r>
  <r>
    <s v="Secop II"/>
    <n v="131"/>
    <s v="Jenny Motavita"/>
    <s v="20196231411000001E"/>
    <s v="SIP 002-2019"/>
    <s v="Febrero"/>
    <d v="2019-02-21T00:00:00"/>
    <s v="Contratación Selección Abreviada"/>
    <s v="Subasta Inversa Electrónica"/>
    <x v="1"/>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m/>
    <m/>
    <m/>
    <m/>
    <m/>
    <m/>
    <m/>
    <m/>
    <n v="0"/>
    <n v="0"/>
    <n v="0"/>
    <m/>
    <m/>
    <m/>
    <m/>
    <m/>
    <n v="0"/>
    <m/>
    <m/>
    <n v="0"/>
    <m/>
    <n v="0"/>
    <m/>
    <n v="0"/>
    <m/>
    <n v="0"/>
    <m/>
    <n v="0"/>
    <n v="0"/>
    <m/>
    <n v="0"/>
    <m/>
    <n v="0"/>
    <m/>
    <n v="0"/>
    <m/>
    <n v="0"/>
  </r>
  <r>
    <s v="Secop II"/>
    <n v="134"/>
    <s v="Jenny Motavita"/>
    <s v="20196231405000090E"/>
    <s v="MC 008-2019"/>
    <s v="Febrero"/>
    <d v="2019-02-22T00:00:00"/>
    <s v="Contratación Mínima Cuantía"/>
    <s v="Mínima Cuantía"/>
    <x v="1"/>
    <s v="SUMINISTRO DE COMBUSTIBLE PARA EL PARQUE AUTOMOTOR DE PUERTO CARREÑO"/>
    <n v="15101505"/>
    <s v="Disel"/>
    <n v="4500000"/>
    <n v="24819"/>
    <s v="A-02-02-01-003 otros bienes trasportables (Excepto productos metalicos, maquinaria y equipo)"/>
    <x v="2"/>
    <m/>
    <m/>
    <m/>
    <m/>
    <m/>
    <m/>
    <m/>
    <m/>
    <m/>
    <m/>
    <m/>
    <m/>
    <m/>
    <m/>
    <m/>
    <m/>
    <m/>
    <m/>
    <m/>
    <m/>
    <m/>
    <m/>
    <m/>
    <m/>
    <m/>
    <m/>
    <m/>
    <m/>
    <m/>
    <m/>
    <m/>
    <m/>
    <m/>
    <m/>
    <m/>
    <m/>
    <m/>
    <m/>
    <m/>
    <m/>
  </r>
  <r>
    <s v="Secop II"/>
    <n v="167"/>
    <s v="Jenny Motavita"/>
    <s v="20196231405000094E"/>
    <s v="PCD 055-2019"/>
    <s v="Febrero"/>
    <d v="2019-02-26T00:00:00"/>
    <s v="Contratación Directa"/>
    <s v="Prestación de Servicios Profesionales "/>
    <x v="2"/>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s v="Prestación de Servicios Profesionales"/>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s v="Contratación Mínima Cuantía"/>
    <s v="Mínima Cuantía"/>
    <x v="2"/>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s v="Prestación de Servicios Profesionales"/>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s v="Contratación Mínima Cuantía"/>
    <s v="Mínima Cuantía"/>
    <x v="1"/>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s v="Prestación de Servicios Profesionales"/>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s v="Contratación Selección Abreviada"/>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m/>
    <m/>
    <m/>
    <m/>
    <m/>
    <m/>
    <m/>
    <m/>
    <m/>
    <m/>
    <m/>
    <m/>
    <m/>
    <m/>
    <m/>
    <m/>
    <m/>
    <m/>
    <m/>
    <m/>
    <m/>
    <m/>
    <m/>
    <m/>
    <m/>
    <m/>
    <m/>
    <m/>
    <m/>
    <m/>
    <m/>
    <m/>
    <m/>
    <m/>
    <m/>
    <m/>
    <m/>
  </r>
  <r>
    <s v="Secop II"/>
    <n v="58"/>
    <s v="Jenny Motavita"/>
    <s v="20196231405000051E"/>
    <s v="LP 003-2019"/>
    <s v="Marzo"/>
    <d v="2019-03-15T00:00:00"/>
    <s v="Contratación Licitación"/>
    <s v="Prestación de Servicios Profesionales "/>
    <x v="1"/>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m/>
    <m/>
    <m/>
    <m/>
    <m/>
    <m/>
    <m/>
    <m/>
    <m/>
    <m/>
    <m/>
    <m/>
    <m/>
    <m/>
    <m/>
    <m/>
    <m/>
    <m/>
    <m/>
    <m/>
    <m/>
    <m/>
    <m/>
    <m/>
    <m/>
    <m/>
    <m/>
    <m/>
    <m/>
    <m/>
    <m/>
    <m/>
    <m/>
    <m/>
    <m/>
    <m/>
    <m/>
  </r>
  <r>
    <s v="Secop II"/>
    <n v="145"/>
    <s v="Jenny Motavita"/>
    <s v="20196231405000112E"/>
    <s v="PCD 062-2019"/>
    <s v="Marzo"/>
    <d v="2019-03-26T00:00:00"/>
    <s v="Contratación Directa"/>
    <s v="Prestación de Servicios Profesionales "/>
    <x v="2"/>
    <s v="Contratar los servicios profesionales para la realización de una acción de formación en Excel dirigido a funcionarios de Migración Colombia."/>
    <n v="86101705"/>
    <s v="capacitacion administrativa"/>
    <n v="22400000"/>
    <n v="33619"/>
    <s v="C-1199-1002-9-0-1199005-02 "/>
    <x v="1"/>
    <m/>
    <m/>
    <m/>
    <m/>
    <m/>
    <m/>
    <m/>
    <m/>
    <m/>
    <m/>
    <m/>
    <m/>
    <m/>
    <m/>
    <m/>
    <m/>
    <m/>
    <m/>
    <m/>
    <m/>
    <m/>
    <m/>
    <m/>
    <m/>
    <m/>
    <m/>
    <m/>
    <m/>
    <m/>
    <m/>
    <m/>
    <m/>
    <m/>
    <m/>
    <m/>
    <m/>
    <m/>
    <m/>
    <m/>
    <m/>
  </r>
  <r>
    <s v="Secop II"/>
    <n v="232"/>
    <s v="Jenny Motavita"/>
    <s v="20196231411000007E"/>
    <s v="MC 028-2019"/>
    <s v="Marzo"/>
    <d v="2019-03-26T00:00:00"/>
    <s v="Contratación Mínima Cuantía"/>
    <s v="Mínima Cuantía"/>
    <x v="1"/>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m/>
    <m/>
    <m/>
    <m/>
    <m/>
    <m/>
    <m/>
    <m/>
    <m/>
    <m/>
    <m/>
    <m/>
    <m/>
    <m/>
    <m/>
    <m/>
    <m/>
    <m/>
    <m/>
    <m/>
    <m/>
    <m/>
    <m/>
    <m/>
    <m/>
    <m/>
    <m/>
    <m/>
    <m/>
    <m/>
    <m/>
    <m/>
    <m/>
    <m/>
    <m/>
    <m/>
    <m/>
  </r>
  <r>
    <s v="Secop I"/>
    <n v="133"/>
    <s v="Jenny Motavita"/>
    <s v="20196231411000006E"/>
    <s v="MC 032-2019"/>
    <s v="Marzo"/>
    <d v="2019-03-27T00:00:00"/>
    <s v="Contratación Mínima Cuantía"/>
    <s v="Mínima Cuantía"/>
    <x v="1"/>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m/>
    <m/>
    <m/>
    <m/>
    <m/>
    <m/>
    <m/>
    <m/>
    <m/>
    <m/>
    <m/>
    <m/>
    <m/>
    <m/>
    <m/>
    <m/>
    <m/>
    <m/>
    <m/>
    <m/>
    <m/>
    <m/>
    <m/>
    <m/>
    <m/>
    <m/>
    <m/>
    <m/>
    <m/>
    <m/>
    <m/>
    <m/>
    <m/>
    <m/>
    <m/>
    <m/>
    <m/>
  </r>
  <r>
    <s v="Secop II"/>
    <n v="227"/>
    <s v="Jenny Motavita"/>
    <s v="20196231405000114E"/>
    <s v="MC 033-2019"/>
    <s v="Marzo"/>
    <d v="2019-03-29T00:00:00"/>
    <s v="Contratación Mínima Cuantía"/>
    <s v="Mínima Cuantía"/>
    <x v="5"/>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m/>
    <m/>
    <m/>
    <m/>
    <m/>
    <m/>
    <m/>
    <m/>
    <m/>
    <m/>
    <m/>
    <m/>
    <m/>
    <m/>
    <m/>
    <m/>
    <m/>
    <m/>
    <m/>
    <m/>
    <m/>
    <m/>
    <m/>
    <m/>
    <m/>
    <m/>
    <m/>
    <m/>
    <m/>
    <m/>
    <m/>
    <m/>
    <m/>
    <m/>
    <m/>
    <m/>
    <m/>
  </r>
  <r>
    <s v="Secop I"/>
    <n v="147"/>
    <s v="Jenny Motavita"/>
    <s v="20196231405000113E"/>
    <s v="PCD 066-2019"/>
    <s v="Marzo"/>
    <d v="2019-03-28T00:00:00"/>
    <s v="Contratación Directa"/>
    <s v="Prestación de Servicios Profesionales "/>
    <x v="2"/>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m/>
    <m/>
    <m/>
    <m/>
    <m/>
    <m/>
    <m/>
    <m/>
    <m/>
    <m/>
    <m/>
    <m/>
    <m/>
    <m/>
    <m/>
    <m/>
    <m/>
    <m/>
    <m/>
    <m/>
    <m/>
    <m/>
    <m/>
    <m/>
    <m/>
    <m/>
    <m/>
    <m/>
    <m/>
    <m/>
    <m/>
    <m/>
    <m/>
    <m/>
    <m/>
    <m/>
    <m/>
  </r>
  <r>
    <s v="Secop I"/>
    <n v="231"/>
    <s v="Jenny Motavita"/>
    <s v="20196231405000115E"/>
    <s v="PCD 068-2019"/>
    <s v="Marzo"/>
    <d v="2019-03-29T00:00:00"/>
    <s v="Contratación Directa"/>
    <s v="Prestación de Servicios Profesionales "/>
    <x v="7"/>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m/>
    <m/>
    <m/>
    <m/>
    <m/>
    <m/>
    <m/>
    <m/>
    <m/>
    <m/>
    <m/>
    <m/>
    <m/>
    <m/>
    <m/>
    <m/>
    <m/>
    <m/>
    <m/>
    <m/>
    <m/>
    <m/>
    <m/>
    <m/>
    <m/>
    <m/>
    <m/>
    <m/>
    <m/>
    <m/>
    <m/>
    <m/>
    <m/>
    <m/>
    <m/>
    <m/>
    <m/>
  </r>
  <r>
    <s v="Secop II"/>
    <n v="102"/>
    <s v="José Clemente Gómez R."/>
    <s v="  20196231405000095E"/>
    <s v="SAMC-001-2019"/>
    <s v="Febrero"/>
    <d v="2019-02-13T00:00:00"/>
    <s v="Contratación Selección Abreviada"/>
    <s v="Menor Cuantía"/>
    <x v="1"/>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m/>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s v="Contratación Mínima Cuantía"/>
    <s v="Mínima Cuantía"/>
    <x v="1"/>
    <s v="Suministro de combustible para el parque automotor y plantas eléctricas Regional Antioquia PCMM de Turbo y Capurganá."/>
    <s v="15101505 15101506"/>
    <s v="Combustible diésel Gasolina corriente"/>
    <n v="8000000"/>
    <n v="25219"/>
    <s v="A-02-02-01-003"/>
    <x v="0"/>
    <s v="En ejecución"/>
    <s v="AO-013-2019"/>
    <d v="2019-03-21T00:00:00"/>
    <s v="Suministro"/>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s v="Contratación Mínima Cuantía"/>
    <s v="Mínima Cuantía"/>
    <x v="1"/>
    <s v="CONTRATACION SERVICIO DE MANTENIMIENTO CON TALLER AUTORIZADO PARA LOS VEHÍCULOS CHEVROLET."/>
    <n v="78181500"/>
    <s v="Servicios de mantenimiento y reparación de vehículos"/>
    <n v="25000000"/>
    <n v="23619"/>
    <s v="A-02-02-02-008 "/>
    <x v="0"/>
    <s v="En ejecución"/>
    <s v="AO-014-2019"/>
    <d v="2019-03-22T00:00:00"/>
    <s v="Prestación de Servicios"/>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pivotCacheRecords>
</file>

<file path=xl/pivotCache/pivotCacheRecords2.xml><?xml version="1.0" encoding="utf-8"?>
<pivotCacheRecords xmlns="http://schemas.openxmlformats.org/spreadsheetml/2006/main" xmlns:r="http://schemas.openxmlformats.org/officeDocument/2006/relationships" count="82">
  <r>
    <s v="Secop II"/>
    <n v="10"/>
    <s v="Alejandra Maria Arcos "/>
    <s v="20196231405000077E"/>
    <s v="PCD-050-2019"/>
    <s v="Febrero"/>
    <d v="2019-02-13T00:00:00"/>
    <x v="0"/>
    <s v="Exclusividad"/>
    <s v="Oficina de Tecnología de la Informacion"/>
    <s v="Contratar el servicio de mantenimiento preventivo y correctivo con suministro de repuestos y baterías para las UPS´S TOSHIBA, de conformidad con las especificaciones técnicas señaladas por la Unidad Administrativa Especial Migración Colombia."/>
    <n v="72151514"/>
    <s v="Servicios de Edificacion construccion de instalaciones"/>
    <n v="15310000"/>
    <n v="22919"/>
    <s v="C-1199-1002-10-0-1199001-02"/>
    <x v="0"/>
    <s v="En ejecución"/>
    <s v="CO-050-2019"/>
    <d v="2019-03-04T00:00:00"/>
    <x v="0"/>
    <s v="Nivel Central"/>
    <s v="Bogotá D.C."/>
    <s v="SERVICIOS Y SOLUCIONES LIMITADA"/>
    <n v="900115635"/>
    <n v="6"/>
    <n v="73919"/>
    <d v="2019-03-04T00:00:00"/>
    <n v="15310000"/>
    <m/>
    <n v="15310000"/>
    <s v="Si "/>
    <d v="2019-03-08T00:00:00"/>
    <m/>
    <d v="2019-04-01T00:00:00"/>
    <d v="2019-12-31T00:00:00"/>
    <n v="274"/>
    <s v="NESTOR MONTENEGRO "/>
    <n v="19262345"/>
    <m/>
    <m/>
    <m/>
    <m/>
    <m/>
    <m/>
    <m/>
    <m/>
    <m/>
    <m/>
    <m/>
    <m/>
    <m/>
    <m/>
    <m/>
    <m/>
    <m/>
    <m/>
  </r>
  <r>
    <s v="Secop II"/>
    <n v="32"/>
    <s v="Alejandra Maria Arcos "/>
    <s v="20196231405000083E"/>
    <s v="PCD-051-2019"/>
    <s v="Febrero"/>
    <d v="2019-02-13T00:00:00"/>
    <x v="0"/>
    <s v="Exclusividad"/>
    <s v="Oficina de Tecnología de la Informacion"/>
    <s v="Contratar el servicio de mantenimiento preventivo y correctivo con suministro de repuestos y baterías para las UPS´s marca PEI, de conformidad con las especificaciones técnicas señaladas por la Unidad Administrativa Especial Migración Colombia."/>
    <n v="72151514"/>
    <s v="Servicios de Edificacion construccion de instalaciones"/>
    <n v="157705750"/>
    <n v="23019"/>
    <s v="C-1199-1002-10-0-1199001-02"/>
    <x v="0"/>
    <s v="En ejecución"/>
    <s v="CO-048-2019"/>
    <d v="2019-03-01T00:00:00"/>
    <x v="0"/>
    <s v="Nivel Central"/>
    <s v="Bogotá D.C."/>
    <s v="PROYECTOS ESPECIALES INGENIERIA"/>
    <n v="830025306"/>
    <n v="8"/>
    <n v="71919"/>
    <d v="2019-03-01T00:00:00"/>
    <n v="157705750"/>
    <m/>
    <n v="157705750"/>
    <s v="Si "/>
    <d v="2019-03-06T00:00:00"/>
    <m/>
    <d v="2019-04-01T00:00:00"/>
    <d v="2019-12-31T00:00:00"/>
    <n v="274"/>
    <s v="NESTOR MONTENEGRO "/>
    <n v="19262345"/>
    <m/>
    <m/>
    <m/>
    <m/>
    <m/>
    <m/>
    <m/>
    <m/>
    <m/>
    <m/>
    <m/>
    <m/>
    <m/>
    <m/>
    <m/>
    <m/>
    <m/>
    <m/>
  </r>
  <r>
    <s v="Secop II"/>
    <n v="17"/>
    <s v="Alejandra Maria Arcos "/>
    <s v="20196231405000080E"/>
    <s v="PCD-053-2019"/>
    <s v="Febrero"/>
    <d v="2019-02-18T00:00:00"/>
    <x v="0"/>
    <s v="Prestación de Servicios Profesionales "/>
    <s v="Oficina de Tecnología de la Informacion"/>
    <s v="Prestar los servicios profesionales con autonomía técnica y administrativa para el soporte al sitio Web de la Entidad, de acuerdo con las condiciones señaladas y especificaciones técnicas descritas en los estudios previos y la propuesta presentada por EL CONTRATISTA."/>
    <n v="811118"/>
    <s v="Servicios basados en Ingeniería, Investigación y Tecnología "/>
    <n v="25975565"/>
    <n v="24119"/>
    <s v="C-1199-1002-10-0-1199001-02 "/>
    <x v="0"/>
    <s v="En ejecución"/>
    <s v="CO-049-2019"/>
    <d v="2019-03-04T00:00:00"/>
    <x v="0"/>
    <s v="Nivel Central"/>
    <s v="Bogotá D.C."/>
    <s v="VENNEX GROUP SAS"/>
    <n v="900481705"/>
    <n v="1"/>
    <n v="73719"/>
    <d v="2019-03-04T00:00:00"/>
    <n v="25975565"/>
    <m/>
    <n v="25975565"/>
    <s v="No"/>
    <m/>
    <m/>
    <d v="2019-03-16T00:00:00"/>
    <d v="2019-12-31T00:00:00"/>
    <n v="290"/>
    <s v="GILMER AMEZQUITA"/>
    <n v="79717103"/>
    <m/>
    <m/>
    <m/>
    <m/>
    <m/>
    <m/>
    <m/>
    <m/>
    <m/>
    <m/>
    <m/>
    <m/>
    <m/>
    <m/>
    <m/>
    <m/>
    <m/>
    <m/>
  </r>
  <r>
    <s v="Secop II"/>
    <n v="222"/>
    <s v="Alejandra Maria Arcos "/>
    <s v=" 20196231407000006E"/>
    <s v="MC-005-2019"/>
    <s v="Febrero"/>
    <d v="2019-02-15T00:00:00"/>
    <x v="1"/>
    <s v="Mínima Cuantía"/>
    <s v="Subdirección Administrativa y Financiera"/>
    <s v="Contratar el servicio de mantenimiento preventivo y correctivo del parque automotor asignado a la Regional Orinoquia."/>
    <n v="78181500"/>
    <s v="Servicios de Transporte Almacenaje y Correo"/>
    <n v="20000000"/>
    <n v="24719"/>
    <s v="A-02-02-02-008"/>
    <x v="0"/>
    <s v="En ejecución"/>
    <s v="AO-004-2019"/>
    <d v="2019-03-08T00:00:00"/>
    <x v="0"/>
    <s v="Regional Orinoquia"/>
    <s v="Arauca"/>
    <s v="SUPER COMERCIAL DEL LLANO SAS "/>
    <n v="900349565"/>
    <n v="3"/>
    <n v="79619"/>
    <d v="2019-03-08T00:00:00"/>
    <n v="20000000"/>
    <m/>
    <n v="20000000"/>
    <s v="No"/>
    <m/>
    <m/>
    <d v="2019-03-08T00:00:00"/>
    <d v="2019-12-31T00:00:00"/>
    <n v="298"/>
    <s v="HERNANDO ZULUAGA"/>
    <n v="4427481"/>
    <m/>
    <m/>
    <m/>
    <m/>
    <m/>
    <m/>
    <m/>
    <m/>
    <m/>
    <m/>
    <m/>
    <m/>
    <m/>
    <m/>
    <m/>
    <m/>
    <m/>
    <m/>
  </r>
  <r>
    <s v="Secop II"/>
    <n v="150"/>
    <s v="Alejandra Maria Arcos "/>
    <s v="20196231407000005E"/>
    <s v="MC-012-2019"/>
    <s v="Febrero"/>
    <d v="2019-02-22T00:00:00"/>
    <x v="1"/>
    <s v="Mínima Cuantía"/>
    <s v="Subdirección de Talento Humano "/>
    <s v="Contratar la adquisición de bonos y/o tarjetas de dotación, canjeables única y exclusivamente para compra de dotación (vestuario y calzado), para los funcionarios de la Unidad Administrativa Especial Migración Colombia a nivel nacional, que tengan derecho de acuerdo con lo establecido en la ley 70/1988."/>
    <n v="911117"/>
    <s v="Servicios de compra y trueque de consumo"/>
    <n v="29000000"/>
    <n v="26219"/>
    <s v="A-02-02-01-002"/>
    <x v="0"/>
    <s v="En ejecución"/>
    <s v="AO-012-2019"/>
    <d v="2019-03-22T00:00:00"/>
    <x v="1"/>
    <s v="Nivel Central"/>
    <s v="Bogotá D.C."/>
    <s v="P A S H SAS "/>
    <n v="860503159"/>
    <n v="1"/>
    <n v="88219"/>
    <d v="2019-03-22T00:00:00"/>
    <n v="26215400"/>
    <m/>
    <n v="26215400"/>
    <s v="No"/>
    <m/>
    <m/>
    <d v="2019-03-22T00:00:00"/>
    <d v="2019-06-21T00:00:00"/>
    <n v="91"/>
    <s v="ORLANDO TOCANCIPA"/>
    <n v="79292555"/>
    <m/>
    <m/>
    <m/>
    <m/>
    <m/>
    <m/>
    <m/>
    <m/>
    <m/>
    <m/>
    <m/>
    <m/>
    <m/>
    <m/>
    <m/>
    <m/>
    <m/>
    <m/>
  </r>
  <r>
    <s v="Secop II"/>
    <n v="139"/>
    <s v="Alejandra Maria Arcos "/>
    <s v="20196231407000003E"/>
    <s v="MC-020"/>
    <s v="Febrero"/>
    <d v="2019-02-27T00:00:00"/>
    <x v="1"/>
    <s v="Mínima Cuantía"/>
    <s v="Subdirección Administrativa y Financiera"/>
    <s v="Contratar el suministro de combustibles (Gasolina Corriente y ACPM diésel corriente) para el parque automotor y la planta eléctrica asignados a la Regional Nariño de la Unidad Administrativa Especial Migración Colombia, en la Sede localizada en el PCM de Tumaco."/>
    <n v="15101505"/>
    <s v="Materiales Combustibles, Aditivos para Combustibles, Lubricantes y Anticorrosivos"/>
    <n v="3000000"/>
    <n v="26919"/>
    <s v="A-02-02-01-003"/>
    <x v="1"/>
    <m/>
    <m/>
    <m/>
    <x v="2"/>
    <m/>
    <m/>
    <m/>
    <m/>
    <m/>
    <m/>
    <m/>
    <m/>
    <m/>
    <n v="0"/>
    <m/>
    <m/>
    <m/>
    <m/>
    <m/>
    <m/>
    <m/>
    <m/>
    <m/>
    <m/>
    <m/>
    <m/>
    <m/>
    <m/>
    <m/>
    <m/>
    <m/>
    <m/>
    <m/>
    <m/>
    <m/>
    <m/>
    <m/>
    <m/>
    <m/>
    <m/>
  </r>
  <r>
    <s v="Secop II"/>
    <n v="130"/>
    <s v="Alejandra Maria Arcos "/>
    <s v="20196231405000100E"/>
    <s v="SIP-007"/>
    <s v="Febrero"/>
    <d v="2019-02-22T00:00:00"/>
    <x v="2"/>
    <s v="Subasta Inversa Presencial"/>
    <s v="Subdirección Administrativa y Financiera"/>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n v="82121503"/>
    <s v="impresión Digital"/>
    <n v="115000000"/>
    <n v="26419"/>
    <s v="A-02-02-02-008"/>
    <x v="1"/>
    <m/>
    <m/>
    <m/>
    <x v="2"/>
    <m/>
    <m/>
    <m/>
    <m/>
    <m/>
    <m/>
    <m/>
    <m/>
    <m/>
    <n v="0"/>
    <m/>
    <m/>
    <m/>
    <m/>
    <m/>
    <m/>
    <m/>
    <m/>
    <m/>
    <m/>
    <m/>
    <m/>
    <m/>
    <m/>
    <m/>
    <m/>
    <m/>
    <m/>
    <m/>
    <m/>
    <m/>
    <m/>
    <m/>
    <m/>
    <m/>
    <m/>
  </r>
  <r>
    <s v="Secop II"/>
    <n v="214"/>
    <s v="Alejandra Maria Arcos "/>
    <s v="20196231403000004E"/>
    <s v="LP-002-2019"/>
    <s v="Marzo"/>
    <d v="2019-03-14T00:00:00"/>
    <x v="3"/>
    <s v="Contratación Licitación"/>
    <s v="Subdirección Administrativa y Financiera"/>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1"/>
    <m/>
    <m/>
    <m/>
    <x v="2"/>
    <m/>
    <m/>
    <m/>
    <m/>
    <m/>
    <m/>
    <m/>
    <m/>
    <m/>
    <n v="0"/>
    <m/>
    <m/>
    <m/>
    <m/>
    <m/>
    <m/>
    <m/>
    <m/>
    <m/>
    <m/>
    <m/>
    <m/>
    <m/>
    <m/>
    <m/>
    <m/>
    <m/>
    <m/>
    <m/>
    <m/>
    <m/>
    <m/>
    <m/>
    <m/>
    <m/>
    <m/>
  </r>
  <r>
    <s v="Secop I"/>
    <n v="16"/>
    <s v="Alejandra Maria Arcos "/>
    <s v="20196231405000105E"/>
    <s v="PCD-059-2019"/>
    <s v="Marzo"/>
    <d v="2019-03-20T00:00:00"/>
    <x v="0"/>
    <s v="Exclusividad"/>
    <s v="Oficina de Tecnología de la Informacion"/>
    <s v="Contratar el servicio de mantenimiento preventivo y correctivo con suministro de repuestos para el equipo Multifuncional KONICA MINOLTA de referencia Bizhub PRO C6501, de conformidad con las especificaciones técnicas señaladas por la Unidad Administrativa Especial Migración Colombia."/>
    <n v="81112306"/>
    <s v="Servicios Basados en Ingeniería, Investigación y Tecnología"/>
    <n v="8628229"/>
    <n v="31619"/>
    <s v="C-1199-1002-10-0-1199001-02"/>
    <x v="1"/>
    <m/>
    <m/>
    <m/>
    <x v="2"/>
    <m/>
    <m/>
    <m/>
    <m/>
    <m/>
    <m/>
    <m/>
    <m/>
    <m/>
    <n v="0"/>
    <m/>
    <m/>
    <m/>
    <m/>
    <m/>
    <m/>
    <m/>
    <m/>
    <m/>
    <m/>
    <m/>
    <m/>
    <m/>
    <m/>
    <m/>
    <m/>
    <m/>
    <m/>
    <m/>
    <m/>
    <m/>
    <m/>
    <m/>
    <m/>
    <m/>
    <m/>
  </r>
  <r>
    <s v="Secop I"/>
    <n v="45"/>
    <s v="Alejandra Maria Arcos "/>
    <s v="20196231403000008E"/>
    <s v="PCD-063-2019"/>
    <s v="Marzo"/>
    <d v="2019-03-26T00:00:00"/>
    <x v="0"/>
    <s v="Exclusividad"/>
    <s v="Oficina de Tecnología de la Informacion"/>
    <s v="Contratar la extensión de garantía para las lectoras modelo AT9000 y actualización del software AssureID, que incluya el servicio de mantenimiento preventivo, correctivo y soporte con suministro de repuestos, de acuerdo con las condiciones técnicas exigidas por la Entidad en el presente documento de estudios previos."/>
    <s v="432117   811122"/>
    <s v="Servicios Basados en Ingeniería, Investigación y Tecnología"/>
    <n v="8628229"/>
    <n v="31919"/>
    <s v="C-1199-1002-10-0-1199001-02"/>
    <x v="1"/>
    <m/>
    <m/>
    <m/>
    <x v="2"/>
    <m/>
    <m/>
    <m/>
    <m/>
    <m/>
    <m/>
    <m/>
    <m/>
    <m/>
    <n v="0"/>
    <m/>
    <m/>
    <m/>
    <m/>
    <m/>
    <m/>
    <m/>
    <m/>
    <m/>
    <m/>
    <m/>
    <m/>
    <m/>
    <m/>
    <m/>
    <m/>
    <m/>
    <m/>
    <m/>
    <m/>
    <m/>
    <m/>
    <m/>
    <m/>
    <m/>
    <m/>
  </r>
  <r>
    <s v="Secop I"/>
    <n v="76"/>
    <s v="Alejandra Maria Arcos "/>
    <s v="20196231401000004E"/>
    <s v="PCD-064-2019"/>
    <s v="Marzo"/>
    <d v="2019-03-26T00:00:00"/>
    <x v="0"/>
    <s v="Arrendamiento"/>
    <s v="Subdirección Administrativa y Financiera"/>
    <s v="Contratar el arrendamiento de cupos de parqueadero para el parque automotor de la Regional Aeropuerto El Dorado de Migración Colombia."/>
    <n v="801315"/>
    <s v="Servicios de Gestión, Servicios Profesionales de Empresa y Servicios Administrativos"/>
    <n v="21771464"/>
    <n v="32919"/>
    <s v="A-02-02-02-007"/>
    <x v="1"/>
    <m/>
    <m/>
    <m/>
    <x v="2"/>
    <m/>
    <m/>
    <m/>
    <m/>
    <m/>
    <m/>
    <m/>
    <m/>
    <m/>
    <n v="0"/>
    <m/>
    <m/>
    <m/>
    <m/>
    <m/>
    <m/>
    <m/>
    <m/>
    <m/>
    <m/>
    <m/>
    <m/>
    <m/>
    <m/>
    <m/>
    <m/>
    <m/>
    <m/>
    <m/>
    <m/>
    <m/>
    <m/>
    <m/>
    <m/>
    <m/>
    <m/>
  </r>
  <r>
    <s v="Secop II"/>
    <n v="105"/>
    <s v="Alejandra Maria Arcos "/>
    <s v="20196231407000009E"/>
    <s v="MC-026-2019"/>
    <s v="Marzo"/>
    <d v="2019-03-21T00:00:00"/>
    <x v="1"/>
    <s v="Mínima Cuantía"/>
    <s v="Subdirección Administrativa y Financiera"/>
    <s v="SERVICIO DE MANTENIMIENTO PARQUE AUTOMOTOR MULTIMARCAS  REGIONAL EJE CAFETERO"/>
    <n v="78181502"/>
    <s v="Servicios de Transporte, Almacenaje y Correo"/>
    <n v="15000000"/>
    <n v="30119"/>
    <s v="A-02-02-02-008"/>
    <x v="1"/>
    <m/>
    <m/>
    <m/>
    <x v="2"/>
    <m/>
    <m/>
    <m/>
    <m/>
    <m/>
    <m/>
    <m/>
    <m/>
    <m/>
    <n v="0"/>
    <m/>
    <m/>
    <m/>
    <m/>
    <m/>
    <m/>
    <m/>
    <m/>
    <m/>
    <m/>
    <m/>
    <m/>
    <m/>
    <m/>
    <m/>
    <m/>
    <m/>
    <m/>
    <m/>
    <m/>
    <m/>
    <m/>
    <m/>
    <m/>
    <m/>
    <m/>
  </r>
  <r>
    <s v="Secop II"/>
    <n v="91"/>
    <s v="Alejandra Maria Arcos "/>
    <s v="20196231407000008E"/>
    <s v="MC-029-2019"/>
    <s v="Marzo"/>
    <d v="2019-03-27T00:00:00"/>
    <x v="0"/>
    <s v="Prestacion de Servicios"/>
    <s v="Subdirección Administrativa y Financiera"/>
    <s v="SERVICIO DE MANTENIMIENTO PREVENTIVO Y CORRECTIVO DEL PARQUE AUTOMOTOR ASIGNADO A LA REGIONAL NARIÑO"/>
    <n v="78181502"/>
    <s v="Servicios de Transporte, Almacenaje y Correo"/>
    <n v="15000000"/>
    <n v="30019"/>
    <s v="A-02-02-02-008"/>
    <x v="1"/>
    <m/>
    <m/>
    <m/>
    <x v="2"/>
    <m/>
    <m/>
    <m/>
    <m/>
    <m/>
    <m/>
    <m/>
    <m/>
    <m/>
    <n v="0"/>
    <m/>
    <m/>
    <m/>
    <m/>
    <m/>
    <m/>
    <m/>
    <m/>
    <m/>
    <m/>
    <m/>
    <m/>
    <m/>
    <m/>
    <m/>
    <m/>
    <m/>
    <m/>
    <m/>
    <m/>
    <m/>
    <m/>
    <m/>
    <m/>
    <m/>
    <m/>
  </r>
  <r>
    <s v="Secop II"/>
    <n v="27"/>
    <s v="Alejandra Maria Arcos "/>
    <s v="20196231405000106E"/>
    <s v="SIP-013-2019"/>
    <s v="Marzo"/>
    <d v="2019-03-20T00:00:00"/>
    <x v="2"/>
    <s v="Prestacion de Servicios"/>
    <s v="Oficina de Tecnología de la Informacion"/>
    <s v="Contratar el soporte y suscripción de SmartNet para los equipos de conectividad CISCO de conformidad con las especificaciones técnicas de la Unidad Administrativa Especial Migración Colombia."/>
    <n v="721033"/>
    <s v="Servicios de mantenimiento y reparación de infraestructura"/>
    <n v="90000000"/>
    <n v="30919"/>
    <s v="C-1199-1002-10-0-1199001-02"/>
    <x v="1"/>
    <m/>
    <m/>
    <m/>
    <x v="2"/>
    <m/>
    <m/>
    <m/>
    <m/>
    <m/>
    <m/>
    <m/>
    <m/>
    <m/>
    <n v="0"/>
    <m/>
    <m/>
    <m/>
    <m/>
    <m/>
    <m/>
    <m/>
    <m/>
    <m/>
    <m/>
    <m/>
    <m/>
    <m/>
    <m/>
    <m/>
    <m/>
    <m/>
    <m/>
    <m/>
    <m/>
    <m/>
    <m/>
    <m/>
    <m/>
    <m/>
    <m/>
  </r>
  <r>
    <s v="Secop II"/>
    <n v="176"/>
    <s v="Alejandra Maria Arcos "/>
    <s v="20196231405000067E"/>
    <s v="LP-005-2019"/>
    <s v="Marzo"/>
    <d v="2019-03-18T00:00:00"/>
    <x v="3"/>
    <s v="Contratación Licitación"/>
    <s v="Subdirección de Extranjería "/>
    <s v="Contratar la prestación de servicios para la impresión de las Cédulas de Extranjería, incluyendo los insumos, elaboración de la tarjeta, personalización y entrega del documento final a la Unidad Administrativa Especial Migración Colombia."/>
    <n v="551218"/>
    <s v="Documentos de Identificacion"/>
    <n v="4852398752"/>
    <n v="20619"/>
    <s v="A-02-02-02-008"/>
    <x v="1"/>
    <m/>
    <m/>
    <m/>
    <x v="2"/>
    <m/>
    <m/>
    <m/>
    <m/>
    <m/>
    <m/>
    <m/>
    <m/>
    <m/>
    <n v="0"/>
    <m/>
    <m/>
    <m/>
    <m/>
    <m/>
    <m/>
    <m/>
    <m/>
    <m/>
    <m/>
    <m/>
    <m/>
    <m/>
    <m/>
    <m/>
    <m/>
    <m/>
    <m/>
    <m/>
    <m/>
    <m/>
    <m/>
    <m/>
    <m/>
    <m/>
    <m/>
  </r>
  <r>
    <s v="Secop II"/>
    <n v="62293"/>
    <s v="Alejandra Maria Arcos "/>
    <s v="2018623141000052E"/>
    <n v="62263"/>
    <s v="Octubre"/>
    <d v="2018-10-10T00:00:00"/>
    <x v="2"/>
    <s v="Acuerdo Marco de Precios "/>
    <s v="Oficina de Tecnología de la Informacion"/>
    <s v="Optimización de servicios tecnológicos para la atención de los procesos migratorios a nivel nacional"/>
    <n v="811121"/>
    <s v="Servicios Basados en Ingeniería, Investigación y Tecnología"/>
    <n v="83000000"/>
    <s v="51018"/>
    <s v="C-1199-1002-10"/>
    <x v="0"/>
    <s v="En ejecución"/>
    <n v="32780"/>
    <d v="2018-11-02T00:00:00"/>
    <x v="3"/>
    <s v="Nivel Central"/>
    <s v="Nivel Central"/>
    <s v="COLOMBIA TELECOMUNICACIONES"/>
    <n v="830122566"/>
    <m/>
    <s v="238518 Y 418"/>
    <d v="2018-11-06T00:00:00"/>
    <n v="869362405"/>
    <m/>
    <n v="869362405"/>
    <s v="No"/>
    <m/>
    <m/>
    <d v="2018-11-02T00:00:00"/>
    <d v="2020-07-15T00:00:00"/>
    <n v="621"/>
    <s v="DUBERLY EDUARDO MURILLO "/>
    <n v="79335420"/>
    <n v="8389986"/>
    <d v="2019-03-22T00:00:00"/>
    <m/>
    <m/>
    <m/>
    <m/>
    <m/>
    <m/>
    <m/>
    <m/>
    <m/>
    <m/>
    <m/>
    <m/>
    <m/>
    <m/>
    <m/>
    <m/>
  </r>
  <r>
    <s v="Secop II"/>
    <n v="17"/>
    <s v="Claudia Alexandra Triana "/>
    <s v="2018623140300034E"/>
    <s v="SASI-017-2018"/>
    <s v="Abril"/>
    <d v="2018-04-30T00:00:00"/>
    <x v="2"/>
    <s v="Subasta Inversa Presencial "/>
    <s v="Oficina de Tecnología de la Informacion"/>
    <m/>
    <s v="Adquirir una solución de seguridad de red de datos para la protección de las zonas definidas por la Entidad, con soporte y garantía, de acuerdo con las especificaciones técnicas de la Unidad Administr"/>
    <s v="Equipo de Seguridad de red"/>
    <n v="1500000"/>
    <n v="39318"/>
    <s v="C-1199-1002-10"/>
    <x v="0"/>
    <s v="En ejecución"/>
    <s v="CO-087"/>
    <d v="2018-07-23T00:00:00"/>
    <x v="1"/>
    <s v="Nivel Central"/>
    <s v="Nivel Central"/>
    <s v="DIGIWARE DE COLOMBIA S.A."/>
    <n v="830019156"/>
    <n v="5"/>
    <n v="172618"/>
    <d v="2018-07-24T00:00:00"/>
    <n v="1260504109"/>
    <m/>
    <n v="1260504109"/>
    <s v="Si "/>
    <d v="2018-07-25T00:00:00"/>
    <s v="N/A"/>
    <d v="2018-07-25T00:00:00"/>
    <d v="2018-12-15T00:00:00"/>
    <n v="143"/>
    <s v="SIERRA JIMENEZ ELVIS LEONARDO"/>
    <n v="79787263"/>
    <m/>
    <m/>
    <m/>
    <m/>
    <m/>
    <m/>
    <m/>
    <m/>
    <m/>
    <m/>
    <m/>
    <n v="60"/>
    <d v="2019-02-28T00:00:00"/>
    <m/>
    <m/>
    <m/>
    <m/>
    <m/>
  </r>
  <r>
    <s v="Secop II"/>
    <n v="66"/>
    <s v="Belisa Amparo Oviedo"/>
    <s v="20196231405000074E"/>
    <s v="MC-013-2019"/>
    <s v="Febrero"/>
    <d v="2019-02-22T00:00:00"/>
    <x v="1"/>
    <s v="Mínima Cuantía"/>
    <s v="Subdirección Administrativa y Financiera"/>
    <s v="MANTENIMIENTO MOTOBOMBAS REGIONAL ORIENTE UBICADAS EN BUCARAMANGA "/>
    <n v="40151510"/>
    <s v="Bomba de agua"/>
    <n v="3836940"/>
    <n v="26119"/>
    <s v="A-02-02-02-008"/>
    <x v="0"/>
    <s v="En ejecución"/>
    <s v="AO-11-2019"/>
    <d v="2019-03-20T00:00:00"/>
    <x v="4"/>
    <s v="Regional Oriente"/>
    <s v="Bucaramanga "/>
    <s v="CONSTRUINDUSTRIALES DISTRIBUCIONES LTA"/>
    <n v="37658917"/>
    <n v="8"/>
    <n v="87119"/>
    <d v="2019-03-21T00:00:00"/>
    <n v="2960000"/>
    <n v="0"/>
    <n v="2960000"/>
    <s v="No"/>
    <s v="N/A"/>
    <s v="N/A"/>
    <d v="2019-03-20T00:00:00"/>
    <d v="2019-12-31T00:00:00"/>
    <n v="286"/>
    <s v="SERGIO ANDRES BLANCO SUAREZ"/>
    <n v="88264550"/>
    <m/>
    <m/>
    <m/>
    <m/>
    <m/>
    <m/>
    <m/>
    <m/>
    <m/>
    <m/>
    <m/>
    <m/>
    <m/>
    <m/>
    <m/>
    <m/>
    <m/>
    <m/>
  </r>
  <r>
    <s v="Secop II"/>
    <n v="67"/>
    <s v="Belisa Amparo Oviedo"/>
    <s v="20196231405000075E"/>
    <s v="MC-018-2019"/>
    <s v="Febrero"/>
    <d v="2019-02-26T00:00:00"/>
    <x v="1"/>
    <s v="Mínima Cuantía"/>
    <s v="Subdirección Administrativa y Financiera"/>
    <s v="MANTENIMIENTO DE POZO ARTESANO, CANALES AGUAS LLUVIAS Y TANQUE DE ALMACENAMIENTO, DISTRIBUCIÓN DE AGUA PARA CONSUMO HUMANO DE LA REGIONAL AMAZONAS."/>
    <s v="40151510;"/>
    <s v="Bomba de agua"/>
    <n v="5500000"/>
    <n v="27019"/>
    <s v="A-02-02-02-008"/>
    <x v="2"/>
    <m/>
    <m/>
    <m/>
    <x v="2"/>
    <m/>
    <m/>
    <m/>
    <m/>
    <m/>
    <m/>
    <m/>
    <m/>
    <m/>
    <m/>
    <m/>
    <m/>
    <m/>
    <m/>
    <m/>
    <m/>
    <m/>
    <m/>
    <m/>
    <m/>
    <m/>
    <m/>
    <m/>
    <m/>
    <m/>
    <m/>
    <m/>
    <m/>
    <m/>
    <m/>
    <m/>
    <m/>
    <m/>
    <m/>
    <m/>
    <m/>
  </r>
  <r>
    <s v="Secop II"/>
    <n v="87"/>
    <s v="Belisa Amparo Oviedo"/>
    <s v="20196231405000098E"/>
    <s v="MC-006-2019"/>
    <s v="Febrero"/>
    <d v="2019-02-18T00:00:00"/>
    <x v="1"/>
    <s v="Mínima Cuantía"/>
    <s v="Subdirección Administrativa y Financiera"/>
    <s v="CONTRATAR LA PRESTACIÓN DEL SERVICIO DE LAVADO  DEL PARQUE AUTOMOTOR DE MIGRACIÓN COLOMBIA"/>
    <s v="76111801;"/>
    <s v="Limpieza de carros o barcos"/>
    <n v="11000000"/>
    <n v="23919"/>
    <s v="A-02-02-02-008"/>
    <x v="0"/>
    <s v="En ejecución"/>
    <s v="AO-005-2019"/>
    <d v="2019-03-08T00:00:00"/>
    <x v="0"/>
    <s v="Nivel Central"/>
    <s v="Bogotá D.C."/>
    <s v="CENTRO CAR 19 LTDA."/>
    <n v="800250589"/>
    <n v="1"/>
    <n v="79519"/>
    <d v="2019-03-08T00:00:00"/>
    <n v="11000000"/>
    <n v="0"/>
    <n v="11000000"/>
    <s v="No"/>
    <s v="N/A"/>
    <s v="N/A"/>
    <d v="2019-03-12T00:00:00"/>
    <d v="2019-12-31T00:00:00"/>
    <n v="294"/>
    <s v="FELIPE CASTILLO CARDENAS"/>
    <n v="80251761"/>
    <m/>
    <m/>
    <m/>
    <m/>
    <m/>
    <m/>
    <m/>
    <m/>
    <m/>
    <m/>
    <m/>
    <m/>
    <m/>
    <m/>
    <m/>
    <m/>
    <m/>
    <m/>
  </r>
  <r>
    <s v="Tienda Virtual "/>
    <n v="120"/>
    <s v="Belisa Amparo Oviedo"/>
    <s v="20196231410000005E"/>
    <n v="67294"/>
    <s v="Febrero"/>
    <d v="2019-02-15T00:00:00"/>
    <x v="2"/>
    <s v="SELECCIÓN ABERVIADA - ACUERDO MARCO DE PRECIOS "/>
    <s v="Subdirección Administrativa y Financiera"/>
    <s v="ASEO Y CAFETERIA REGION 2"/>
    <s v="76111501;90101700;"/>
    <s v="Servicios de Limpieza, Descontaminación y Tratamiento de Residuos/Servicios de Viajes, Alimentación, Alojamiento y Entretenimiento"/>
    <n v="114991840.09999999"/>
    <n v="26519"/>
    <s v="A-02-02-02-006_x000a_A-02-02-02-008"/>
    <x v="0"/>
    <s v="En ejecución"/>
    <n v="36186"/>
    <d v="2019-03-04T00:00:00"/>
    <x v="3"/>
    <s v="Regional Caribe"/>
    <s v="Cartagena"/>
    <s v="MR. CLEAN S.A."/>
    <n v="800062177"/>
    <n v="2"/>
    <n v="75919"/>
    <d v="2019-03-05T00:00:00"/>
    <n v="98150922.159999996"/>
    <n v="0"/>
    <n v="98150922.159999996"/>
    <s v="No"/>
    <s v="N/A"/>
    <s v="N/A"/>
    <d v="2019-03-04T00:00:00"/>
    <d v="2019-12-31T00:00:00"/>
    <n v="302"/>
    <s v="IBETH SENOVIA GUTIERREZ GUARDO"/>
    <n v="30762702"/>
    <m/>
    <m/>
    <m/>
    <m/>
    <m/>
    <m/>
    <m/>
    <m/>
    <m/>
    <m/>
    <m/>
    <m/>
    <m/>
    <m/>
    <m/>
    <m/>
    <m/>
    <m/>
  </r>
  <r>
    <s v="Tienda Virtual "/>
    <n v="121"/>
    <s v="Belisa Amparo Oviedo"/>
    <s v="20196231410000006E"/>
    <n v="67293"/>
    <s v="Febrero"/>
    <d v="2019-02-15T00:00:00"/>
    <x v="2"/>
    <s v="SELECCIÓN ABERVIADA - ACUERDO MARCO DE PRECIOS "/>
    <s v="Subdirección Administrativa y Financiera"/>
    <s v="ASEO Y CAFETERIA REGION 3"/>
    <s v="76111501;90101700;"/>
    <s v="Servicios de Limpieza, Descontaminación y Tratamiento de Residuos/Servicios de Viajes, Alimentación, Alojamiento y Entretenimiento"/>
    <n v="81037509.230000004"/>
    <n v="26619"/>
    <s v="A-02-02-02-006_x000a_A-02-02-02-008"/>
    <x v="0"/>
    <s v="En ejecución"/>
    <n v="36143"/>
    <d v="2019-03-01T00:00:00"/>
    <x v="3"/>
    <s v="Regional  Antioquia"/>
    <s v="Medellín"/>
    <s v="UNION TEMPORAL ASEO COLOMBIA "/>
    <n v="901031838"/>
    <n v="6"/>
    <n v="73819"/>
    <d v="2019-03-04T00:00:00"/>
    <n v="72219229.890000001"/>
    <n v="0"/>
    <n v="72219229.890000001"/>
    <s v="No"/>
    <s v="N/A"/>
    <s v="N/A"/>
    <d v="2019-03-04T00:00:00"/>
    <d v="2019-12-31T00:00:00"/>
    <n v="302"/>
    <s v="JAIRO ROJAS PEREZ"/>
    <n v="19333768"/>
    <m/>
    <m/>
    <m/>
    <m/>
    <m/>
    <m/>
    <m/>
    <m/>
    <m/>
    <m/>
    <m/>
    <m/>
    <m/>
    <m/>
    <m/>
    <m/>
    <m/>
    <m/>
  </r>
  <r>
    <s v="Tienda Virtual "/>
    <n v="126"/>
    <s v="Belisa Amparo Oviedo"/>
    <s v="20196231410000007E"/>
    <n v="67295"/>
    <s v="Febrero"/>
    <d v="2019-02-20T00:00:00"/>
    <x v="2"/>
    <s v="SELECCIÓN ABERVIADA - ACUERDO MARCO DE PRECIOS "/>
    <s v="Subdirección Administrativa y Financiera"/>
    <s v="ASEO Y CAFETERIA REGION 9"/>
    <s v="76111501;90101700;"/>
    <s v="Servicios de Limpieza, Descontaminación y Tratamiento de Residuos/Servicios de Viajes, Alimentación, Alojamiento y Entretenimiento"/>
    <n v="79909140.700000003"/>
    <n v="26719"/>
    <s v="A-02-02-02-006_x000a_A-02-02-02-008"/>
    <x v="0"/>
    <s v="En ejecución"/>
    <n v="36408"/>
    <d v="2019-03-14T00:00:00"/>
    <x v="3"/>
    <s v="Regional Oriente"/>
    <s v="Cúcuta"/>
    <s v="ARIOS COLOMBIA SAS "/>
    <n v="900183528"/>
    <n v="6"/>
    <n v="82919"/>
    <d v="2019-03-14T00:00:00"/>
    <n v="70409568.359999999"/>
    <n v="0"/>
    <n v="70409568.359999999"/>
    <s v="No"/>
    <s v="N/A"/>
    <s v="N/A"/>
    <d v="2019-03-14T00:00:00"/>
    <d v="2019-12-31T00:00:00"/>
    <n v="292"/>
    <s v="SERGIO ANDRES BLANCO SUAREZ"/>
    <n v="88264550"/>
    <m/>
    <m/>
    <m/>
    <m/>
    <m/>
    <m/>
    <m/>
    <m/>
    <m/>
    <m/>
    <m/>
    <m/>
    <m/>
    <m/>
    <m/>
    <m/>
    <m/>
    <m/>
  </r>
  <r>
    <s v="Secop II"/>
    <n v="175"/>
    <s v="Belisa Amparo Oviedo"/>
    <s v="20196231405000079E"/>
    <s v="PCD-056-2019"/>
    <s v="Febrero"/>
    <d v="2019-02-27T00:00:00"/>
    <x v="0"/>
    <s v="Prestación de Servicios Profesionales "/>
    <s v="Subdirección de Extranjería "/>
    <s v="PRESTACIÓN DEL SERVICIO DE PRODUCCIÓN DE CONTENIDOS, CON INCLUSIÓN SOCIAL PARA LA POBLACIÓN EN CONDICIÓN DE DISCAPACIDAD AUDITIVA COLOMBIANA, A TRAVÉS DE LA PREPRODUCCIÓN, PRODUCCIÓN Y POSPRODUCCIÓN DE PIEZAS AUDIOVISUALES ACCESIBLES EN LENGUA DE SEÑAS, SUBTITULACIÓN Y VOZ EN OFF DE LOS TRÁMITES Y SERVICIOS VINCULADOS AL PROCESO GESTIÓN DE EXTRANJERÍA."/>
    <s v="80161507;"/>
    <s v="Servicios Audiovisuales"/>
    <n v="14671800"/>
    <n v="27219"/>
    <s v="A-02-02-02-008"/>
    <x v="3"/>
    <m/>
    <m/>
    <m/>
    <x v="2"/>
    <m/>
    <m/>
    <m/>
    <m/>
    <m/>
    <m/>
    <m/>
    <m/>
    <m/>
    <m/>
    <m/>
    <m/>
    <m/>
    <m/>
    <m/>
    <m/>
    <m/>
    <m/>
    <m/>
    <m/>
    <m/>
    <m/>
    <m/>
    <m/>
    <m/>
    <m/>
    <m/>
    <m/>
    <m/>
    <m/>
    <m/>
    <m/>
    <m/>
    <m/>
    <m/>
    <m/>
  </r>
  <r>
    <s v="Secop II"/>
    <n v="8"/>
    <s v="Belisa Amparo Oviedo"/>
    <s v="20196231405000104E"/>
    <s v="MC-023-2019"/>
    <s v="Marzo"/>
    <d v="2019-03-15T00:00:00"/>
    <x v="2"/>
    <s v="MINIMA CUANTIA "/>
    <s v="Oficina de Tecnología de la Informacion"/>
    <s v="SERVICIO DE MANTENIMIENTO PREVENTIVO Y CORRECTIVO CON SUMINISTRO DE REPUESTOS Y BATERÍAS NUEVAS Y ORIGINALES EN SITIO, DE LAS UPS MARCAS POWERSUN, TRIPP LITE , MITSUBISHI Y GENÉRICA            "/>
    <s v="72103302;"/>
    <s v="Mantenimiento o soporte de equipo de telecomunicaciones"/>
    <n v="11770667"/>
    <n v="33019"/>
    <s v="C-1199-1002-10-0-1199001-02"/>
    <x v="1"/>
    <m/>
    <m/>
    <m/>
    <x v="2"/>
    <m/>
    <m/>
    <m/>
    <m/>
    <m/>
    <m/>
    <m/>
    <m/>
    <m/>
    <m/>
    <m/>
    <m/>
    <m/>
    <m/>
    <m/>
    <m/>
    <m/>
    <m/>
    <m/>
    <m/>
    <m/>
    <m/>
    <m/>
    <m/>
    <m/>
    <m/>
    <m/>
    <m/>
    <m/>
    <m/>
    <m/>
    <m/>
    <m/>
    <m/>
    <m/>
    <m/>
  </r>
  <r>
    <s v="Secop II"/>
    <n v="106"/>
    <s v="Belisa Amparo Oviedo"/>
    <s v="20196231407000010E"/>
    <s v="MC-030-2019"/>
    <s v="Marzo"/>
    <d v="2019-03-26T00:00:00"/>
    <x v="2"/>
    <s v="MINIMA CUANTIA "/>
    <s v="Subdirección Administrativa y Financiera"/>
    <s v="MANTENIMIENTO PARQUE AUTOMOTOR REGIONAL SAN ANDRES"/>
    <s v="78181507;"/>
    <s v="Servicio de mnantenimiento y reparacion de vehiculos "/>
    <n v="15000000"/>
    <n v="30219"/>
    <s v="A-02-02-02-008"/>
    <x v="1"/>
    <m/>
    <m/>
    <m/>
    <x v="2"/>
    <m/>
    <m/>
    <m/>
    <m/>
    <m/>
    <m/>
    <m/>
    <m/>
    <m/>
    <m/>
    <m/>
    <m/>
    <m/>
    <m/>
    <m/>
    <m/>
    <m/>
    <m/>
    <m/>
    <m/>
    <m/>
    <m/>
    <m/>
    <m/>
    <m/>
    <m/>
    <m/>
    <m/>
    <m/>
    <m/>
    <m/>
    <m/>
    <m/>
    <m/>
    <m/>
    <m/>
  </r>
  <r>
    <s v="Tienda Virtual "/>
    <n v="119"/>
    <s v="Belisa Amparo Oviedo"/>
    <s v="20196231410000011E"/>
    <n v="68199"/>
    <s v="Marzo"/>
    <d v="2019-03-12T00:00:00"/>
    <x v="2"/>
    <s v="SELECCIÓN ABERVIADA - ACUERDO MARCO DE PRECIOS "/>
    <s v="Subdirección Administrativa y Financiera"/>
    <s v="ASEO Y CAFETERIA REGION 1"/>
    <s v="76111501;90101700;"/>
    <s v="Servicios de limpieza y mantenimiento de edificios generales y de oficinas"/>
    <n v="84050526.980000004"/>
    <n v="31119"/>
    <s v="A-02-02-02-006_x000a_A-02-02-02-008"/>
    <x v="0"/>
    <s v="En ejecución"/>
    <n v="36727"/>
    <d v="2019-03-27T00:00:00"/>
    <x v="3"/>
    <s v="Regional Guajira"/>
    <s v="Valledupar"/>
    <s v="MR CLEAN SA"/>
    <n v="800062177"/>
    <n v="2"/>
    <n v="98719"/>
    <d v="2019-03-28T00:00:00"/>
    <n v="72480797.900000006"/>
    <n v="0"/>
    <n v="72480797.900000006"/>
    <s v="No"/>
    <s v="N/A"/>
    <s v="N/A"/>
    <d v="2019-03-27T00:00:00"/>
    <d v="2019-11-30T00:00:00"/>
    <n v="248"/>
    <s v="LEONIDAS ALBERTO PONCE CALVO"/>
    <n v="12724487"/>
    <m/>
    <m/>
    <m/>
    <m/>
    <m/>
    <m/>
    <m/>
    <m/>
    <m/>
    <m/>
    <m/>
    <m/>
    <m/>
    <m/>
    <m/>
    <m/>
    <m/>
    <m/>
  </r>
  <r>
    <s v="Tienda Virtual "/>
    <n v="122"/>
    <s v="Belisa Amparo Oviedo"/>
    <s v="20196231410000013E"/>
    <n v="68066"/>
    <s v="Marzo"/>
    <d v="2019-03-08T00:00:00"/>
    <x v="2"/>
    <s v="SELECCIÓN ABERVIADA - ACUERDO MARCO DE PRECIOS "/>
    <s v="Subdirección Administrativa y Financiera"/>
    <s v="ASEO Y CAFETERIA REGION 4"/>
    <s v="76111501;90101700;"/>
    <s v="Servicios de limpieza y mantenimiento de edificios generales y de oficinas"/>
    <n v="55939082.759999998"/>
    <n v="30319"/>
    <s v="A-02-02-02-006_x000a_A-02-02-02-008"/>
    <x v="0"/>
    <s v="En ejecución"/>
    <n v="36728"/>
    <d v="2019-03-27T00:00:00"/>
    <x v="3"/>
    <s v="Regional Eje Cafetero"/>
    <s v="Manizales"/>
    <s v="UNION TEMPORAL ASEO COLOMBIA "/>
    <n v="901031838"/>
    <n v="6"/>
    <n v="98219"/>
    <d v="2019-03-28T00:00:00"/>
    <n v="48677671.990000002"/>
    <n v="0"/>
    <n v="48677671.990000002"/>
    <s v="No"/>
    <s v="N/A"/>
    <s v="N/A"/>
    <d v="2019-03-28T00:00:00"/>
    <d v="2019-11-30T00:00:00"/>
    <n v="247"/>
    <s v="ELIZABETH USECHE MARIN"/>
    <n v="25166983"/>
    <m/>
    <m/>
    <m/>
    <m/>
    <m/>
    <m/>
    <m/>
    <m/>
    <m/>
    <m/>
    <m/>
    <m/>
    <m/>
    <m/>
    <m/>
    <m/>
    <m/>
    <m/>
  </r>
  <r>
    <s v="Tienda Virtual "/>
    <n v="123"/>
    <s v="Belisa Amparo Oviedo"/>
    <s v=" 20196231410000014E"/>
    <n v="68040"/>
    <s v="Marzo"/>
    <d v="2019-03-07T00:00:00"/>
    <x v="2"/>
    <s v="SELECCIÓN ABERVIADA - ACUERDO MARCO DE PRECIOS "/>
    <s v="Subdirección Administrativa y Financiera"/>
    <s v="ASEO Y CAFETERIA REGION 5"/>
    <s v="76111501;90101700;"/>
    <s v="Servicios de limpieza y mantenimiento de edificios generales y de oficinas"/>
    <n v="82873340.109999999"/>
    <n v="31219"/>
    <s v="A-02-02-02-006_x000a_A-02-02-02-008"/>
    <x v="0"/>
    <s v="En ejecución"/>
    <n v="36571"/>
    <d v="2019-03-20T00:00:00"/>
    <x v="3"/>
    <s v="Regional Occidente"/>
    <s v="Popayán "/>
    <s v="CLEANER SA"/>
    <n v="800041433"/>
    <n v="3"/>
    <n v="86819"/>
    <d v="2019-03-20T00:00:00"/>
    <n v="74407172.620000005"/>
    <n v="0"/>
    <n v="74407172.620000005"/>
    <s v="No"/>
    <s v="N/A"/>
    <s v="N/A"/>
    <d v="2019-03-20T00:00:00"/>
    <d v="2019-11-30T00:00:00"/>
    <n v="255"/>
    <s v="AIDA LORENA TELLO LOPEZ"/>
    <n v="27082113"/>
    <m/>
    <m/>
    <m/>
    <m/>
    <m/>
    <m/>
    <m/>
    <m/>
    <m/>
    <m/>
    <m/>
    <m/>
    <m/>
    <m/>
    <m/>
    <m/>
    <m/>
    <m/>
  </r>
  <r>
    <s v="Tienda Virtual "/>
    <n v="124"/>
    <s v="Belisa Amparo Oviedo"/>
    <s v="20196231410000010E"/>
    <n v="68206"/>
    <s v="Marzo"/>
    <d v="2019-03-12T00:00:00"/>
    <x v="2"/>
    <s v="SELECCIÓN ABERVIADA - ACUERDO MARCO DE PRECIOS "/>
    <s v="Subdirección Administrativa y Financiera"/>
    <s v="ASEO Y CAFETERIA REGION 6"/>
    <s v="76111501;90101700;"/>
    <s v="Servicios de limpieza y mantenimiento de edificios generales y de oficinas"/>
    <n v="102996720.61"/>
    <n v="31019"/>
    <s v="A-02-02-02-006_x000a_A-02-02-02-008"/>
    <x v="0"/>
    <s v="En ejecución"/>
    <n v="36764"/>
    <d v="2019-03-28T00:00:00"/>
    <x v="3"/>
    <s v="Regional Nariño"/>
    <s v="Pasto."/>
    <s v="ASECOLBAS LTDA"/>
    <n v="860518600"/>
    <n v="4"/>
    <n v="98819"/>
    <d v="2019-03-28T00:00:00"/>
    <n v="91288078.120000005"/>
    <n v="0"/>
    <n v="91288078.120000005"/>
    <s v="No"/>
    <s v="N/A"/>
    <s v="N/A"/>
    <d v="2019-03-28T00:00:00"/>
    <d v="2019-11-30T00:00:00"/>
    <n v="247"/>
    <s v="ANA MERCEDES FIGUEROA "/>
    <n v="30738603"/>
    <m/>
    <m/>
    <m/>
    <m/>
    <m/>
    <m/>
    <m/>
    <m/>
    <m/>
    <m/>
    <m/>
    <m/>
    <m/>
    <m/>
    <m/>
    <m/>
    <m/>
    <m/>
  </r>
  <r>
    <s v="Tienda Virtual "/>
    <n v="125"/>
    <s v="Belisa Amparo Oviedo"/>
    <s v="20196231410000009E"/>
    <n v="68218"/>
    <s v="Marzo"/>
    <d v="2019-03-12T00:00:00"/>
    <x v="2"/>
    <s v="SELECCIÓN ABERVIADA - ACUERDO MARCO DE PRECIOS "/>
    <s v="Subdirección Administrativa y Financiera"/>
    <s v="ASEO Y CAFETERIA REGION 7"/>
    <s v="76111501;90101700;"/>
    <s v="Servicios de limpieza y mantenimiento de edificios generales y de oficinas"/>
    <n v="53187907.609999999"/>
    <n v="30819"/>
    <s v="A-02-02-02-006_x000a_A-02-02-02-008"/>
    <x v="0"/>
    <s v="En ejecución"/>
    <n v="36765"/>
    <d v="2019-03-28T00:00:00"/>
    <x v="3"/>
    <s v="Regional Andina"/>
    <s v="Neiva"/>
    <s v="UNION TEMPORAL SEVICOL 2016"/>
    <n v="901030458"/>
    <n v="6"/>
    <n v="99319"/>
    <d v="2019-03-29T00:00:00"/>
    <n v="46143746.170000002"/>
    <n v="0"/>
    <n v="46143746.170000002"/>
    <s v="No"/>
    <s v="N/A"/>
    <s v="N/A"/>
    <d v="2019-03-28T00:00:00"/>
    <d v="2019-12-31T00:00:00"/>
    <n v="278"/>
    <s v="CARLOS ALBERTO ARCHILA "/>
    <n v="79448817"/>
    <m/>
    <m/>
    <m/>
    <m/>
    <m/>
    <m/>
    <m/>
    <m/>
    <m/>
    <m/>
    <m/>
    <m/>
    <m/>
    <m/>
    <m/>
    <m/>
    <m/>
    <m/>
  </r>
  <r>
    <s v="Tienda Virtual "/>
    <n v="127"/>
    <s v="Belisa Amparo Oviedo"/>
    <s v="20196231410000012E"/>
    <n v="68018"/>
    <s v="Marzo"/>
    <d v="2019-03-12T00:00:00"/>
    <x v="2"/>
    <s v="SELECCIÓN ABERVIADA - ACUERDO MARCO DE PRECIOS "/>
    <s v="Subdirección Administrativa y Financiera"/>
    <s v="ASEO Y CAFETERIA REGION 11"/>
    <s v="76111501;90101700;"/>
    <s v="Servicios de limpieza y mantenimiento de edificios generales y de oficinas"/>
    <n v="359972793.10000002"/>
    <n v="30719"/>
    <s v="A-02-02-02-006_x000a_A-02-02-02-008"/>
    <x v="0"/>
    <s v="En ejecución"/>
    <n v="36570"/>
    <d v="2019-03-20T00:00:00"/>
    <x v="3"/>
    <s v="Nivel Central"/>
    <s v="Bogotá D.C."/>
    <s v="LADOINSA LABORES DOTACIONES INDUSTRIALES S.A.S"/>
    <n v="800242738"/>
    <n v="7"/>
    <n v="87019"/>
    <d v="2019-03-21T00:00:00"/>
    <n v="306328715.93000001"/>
    <n v="0"/>
    <n v="306328715.93000001"/>
    <s v="No"/>
    <s v="N/A"/>
    <s v="N/A"/>
    <d v="2019-03-14T00:00:00"/>
    <d v="2019-12-31T00:00:00"/>
    <n v="292"/>
    <s v="JIMMY JIMMY ENRIQUE GAITAN ORTIZ"/>
    <n v="79537863"/>
    <m/>
    <m/>
    <m/>
    <m/>
    <m/>
    <m/>
    <m/>
    <m/>
    <m/>
    <m/>
    <m/>
    <m/>
    <m/>
    <m/>
    <m/>
    <m/>
    <m/>
    <m/>
  </r>
  <r>
    <s v="Secop I"/>
    <n v="154"/>
    <s v="Belisa Amparo Oviedo"/>
    <s v="20196231406000002E"/>
    <s v="PCD-065-2019"/>
    <s v="Marzo"/>
    <d v="2019-02-28T00:00:00"/>
    <x v="0"/>
    <s v="CONTRATACIÓN DIRECTA"/>
    <s v="Subdirección de Talento Humano "/>
    <s v="CONTRATAR LOS SERVICIOS PROFESIONALES  PARA LA PRESTACIÓN DEL SERVICIO DE ALOJAMIENTO, ALIMENTACIÓN Y APOYO LOGISTICO PARA ACTIVIDADES DE CAPACITACIÓN A NIVEL NACIONAL"/>
    <s v="80131504;"/>
    <s v="servicio de Alojamiento temporal offshore"/>
    <n v="45000000"/>
    <n v="33319"/>
    <s v="A-02-02-02-006"/>
    <x v="1"/>
    <m/>
    <m/>
    <m/>
    <x v="2"/>
    <m/>
    <m/>
    <m/>
    <m/>
    <m/>
    <m/>
    <m/>
    <m/>
    <m/>
    <m/>
    <m/>
    <m/>
    <m/>
    <m/>
    <m/>
    <m/>
    <m/>
    <m/>
    <m/>
    <m/>
    <m/>
    <m/>
    <m/>
    <m/>
    <m/>
    <m/>
    <m/>
    <m/>
    <m/>
    <m/>
    <m/>
    <m/>
    <m/>
    <m/>
    <m/>
    <m/>
  </r>
  <r>
    <s v="Secop I"/>
    <n v="156"/>
    <s v="Belisa Amparo Oviedo"/>
    <s v="20196231405000110E"/>
    <s v="PCD-061-2019"/>
    <s v="Marzo"/>
    <d v="2019-03-25T00:00:00"/>
    <x v="0"/>
    <s v="CONTRATACIÓN DIRECTA"/>
    <s v="Subdirección de Talento Humano "/>
    <s v="Contratar los servicios profesionales para la  creación de contenidos virtuales para la plataforma de Migración Colombia"/>
    <s v="86111600;"/>
    <s v="Educacion de Adulto"/>
    <n v="55000000"/>
    <n v="33019"/>
    <s v="c-1199-1002-9-1199005-02"/>
    <x v="1"/>
    <m/>
    <m/>
    <m/>
    <x v="2"/>
    <m/>
    <m/>
    <m/>
    <m/>
    <m/>
    <m/>
    <m/>
    <m/>
    <m/>
    <m/>
    <m/>
    <m/>
    <m/>
    <m/>
    <m/>
    <m/>
    <m/>
    <m/>
    <m/>
    <m/>
    <m/>
    <m/>
    <m/>
    <m/>
    <m/>
    <m/>
    <m/>
    <m/>
    <m/>
    <m/>
    <m/>
    <m/>
    <m/>
    <m/>
    <m/>
    <m/>
  </r>
  <r>
    <s v="Secop II"/>
    <n v="229"/>
    <s v="Belisa Amparo Oviedo"/>
    <s v="20196231405000073E"/>
    <s v="SIP-010-2019"/>
    <s v="Marzo"/>
    <d v="2019-03-05T00:00:00"/>
    <x v="2"/>
    <s v="Subasta Inversa Electrónica"/>
    <s v="Oficina de Tecnología de la Informacion"/>
    <s v="SERVICIO DE SOPORTE ESPECIALIZADO PARA LA PLATAFORMA ORACLE"/>
    <s v="43232300;80111600;81111500;81111800;81112000;81112200;81161500;81112202"/>
    <s v="Software de consulta y gestión de datos, Servicios de personal temporal, Ingeniería de software o hardware, Servicios de sistemas y administración de componentes de sistemas , Servicios de datos, Mantenimiento y soporte de software, Servicios de administración de acceso."/>
    <n v="225000000"/>
    <n v="25119"/>
    <s v="C-1199-1002-10-01-119901-02"/>
    <x v="1"/>
    <m/>
    <m/>
    <m/>
    <x v="2"/>
    <m/>
    <m/>
    <m/>
    <m/>
    <m/>
    <m/>
    <m/>
    <m/>
    <m/>
    <m/>
    <m/>
    <m/>
    <m/>
    <m/>
    <m/>
    <m/>
    <m/>
    <m/>
    <m/>
    <m/>
    <m/>
    <m/>
    <m/>
    <m/>
    <m/>
    <m/>
    <m/>
    <m/>
    <m/>
    <m/>
    <m/>
    <m/>
    <m/>
    <m/>
    <m/>
    <m/>
  </r>
  <r>
    <s v="Secop II"/>
    <n v="233"/>
    <s v="Belisa Amparo Oviedo"/>
    <s v="20196231407000012E"/>
    <s v="MC-025-2019"/>
    <s v="Marzo"/>
    <d v="2019-03-22T00:00:00"/>
    <x v="1"/>
    <s v="MINIMA CUANTIA "/>
    <s v="Subdirección Administrativa y Financiera"/>
    <s v="MANTENIMIENTO DE POZO ARTESANO, CANALES AGUAS LLUVIAS Y TANQUE DE ALMACENAMIENTO, DISTRIBUCIÓN DE AGUA PARA CONSUMO HUMANO DE LA REGIONAL AMAZONAS."/>
    <n v="40151510"/>
    <s v="Componentes y equipos para distribucion y sistemas de acondicionamiento "/>
    <n v="5500000"/>
    <n v="27019"/>
    <s v="A-02-02-02-006"/>
    <x v="1"/>
    <m/>
    <m/>
    <m/>
    <x v="2"/>
    <m/>
    <m/>
    <m/>
    <m/>
    <m/>
    <m/>
    <m/>
    <m/>
    <m/>
    <m/>
    <m/>
    <m/>
    <m/>
    <m/>
    <m/>
    <m/>
    <m/>
    <m/>
    <m/>
    <m/>
    <m/>
    <m/>
    <m/>
    <m/>
    <m/>
    <m/>
    <m/>
    <m/>
    <m/>
    <m/>
    <m/>
    <m/>
    <m/>
    <m/>
    <m/>
    <m/>
  </r>
  <r>
    <s v="Secop I"/>
    <n v="210"/>
    <s v="Belisa Amparo Oviedo"/>
    <s v="20196231406000003E"/>
    <s v="PCD-069-2019"/>
    <s v="Marzo"/>
    <m/>
    <x v="0"/>
    <s v="CONTRATACIÓN DIRECTA"/>
    <s v="Oficina Asesora de Planeación"/>
    <s v="Servicio de evaluación e implementación de Calidad del Proceso Estadístico por parte del Departamento Administrativo Nacional de Estadística - DANE"/>
    <s v="81101508_x000a_80161500; 80161504; 80121704"/>
    <s v="Servicios Basados en Ingeniería, Investigación y Tecnología"/>
    <n v="27592825.120000001"/>
    <n v="33819"/>
    <s v="C-1199-1002-11-0-1199060-02 "/>
    <x v="1"/>
    <m/>
    <m/>
    <m/>
    <x v="2"/>
    <m/>
    <m/>
    <m/>
    <m/>
    <m/>
    <m/>
    <m/>
    <m/>
    <m/>
    <m/>
    <m/>
    <m/>
    <m/>
    <m/>
    <m/>
    <m/>
    <m/>
    <m/>
    <m/>
    <m/>
    <m/>
    <m/>
    <m/>
    <m/>
    <m/>
    <m/>
    <m/>
    <m/>
    <m/>
    <m/>
    <m/>
    <m/>
    <m/>
    <m/>
    <m/>
    <m/>
  </r>
  <r>
    <s v="Secop II"/>
    <n v="208"/>
    <s v="Claudia Alexandra Triana "/>
    <s v="20196231405000097E"/>
    <s v="PCD-052-2019"/>
    <s v="Febrero"/>
    <d v="2019-02-18T00:00:00"/>
    <x v="0"/>
    <s v="Exclusividad"/>
    <s v="Oficina de Tecnología de la Informacion"/>
    <s v="Mantenimiento preventivo y correctivo con suministro de repuestos para los servidores de telefonía marca ALCATEL y AASTRA"/>
    <n v="721033"/>
    <s v="Servicio de Mantenimiento y reparación de infraestructura"/>
    <n v="238822800"/>
    <n v="24019"/>
    <s v="C-1199-1002-10-0-1199001-02"/>
    <x v="0"/>
    <s v="En ejecución"/>
    <s v="CO-052-2019"/>
    <d v="2019-03-19T00:00:00"/>
    <x v="0"/>
    <s v="Nivel Nacional "/>
    <s v="Bogotá D.C."/>
    <s v="M@ICROTEL S.A.S."/>
    <n v="860353110"/>
    <n v="7"/>
    <n v="85019"/>
    <d v="2019-03-19T00:00:00"/>
    <n v="238815000"/>
    <m/>
    <n v="238815000"/>
    <s v="Si "/>
    <d v="2019-03-20T00:00:00"/>
    <m/>
    <d v="2019-03-20T00:00:00"/>
    <d v="2019-12-31T00:00:00"/>
    <n v="286"/>
    <s v="CASTIBLANCO GONZALEZ EDGAR ALBERTO"/>
    <n v="19477329"/>
    <m/>
    <m/>
    <m/>
    <m/>
    <m/>
    <m/>
    <m/>
    <m/>
    <m/>
    <m/>
    <m/>
    <m/>
    <m/>
    <m/>
    <m/>
    <m/>
    <m/>
    <m/>
  </r>
  <r>
    <s v="Secop II"/>
    <n v="90"/>
    <s v="Claudia Alexandra Triana "/>
    <s v="20196231405000093E"/>
    <s v="MC-010-2019"/>
    <s v="Febrero"/>
    <d v="2019-02-21T00:00:00"/>
    <x v="1"/>
    <s v="Mínima Cuantía"/>
    <s v="Subdirección Administrativa y Financiera"/>
    <s v="SERVICIO DE MANTENIMIENTO PREVENTIVO Y CORRECTIVO DEL PARQUE AUTOMOTOR ASIGNADO A A LA REGIONAL ORIENTE EN LA CIUDAD DE BUCARAMANGA. "/>
    <n v="78181500"/>
    <s v="Servicios de mantenimiento y reparación de vehículos"/>
    <n v="5000000"/>
    <n v="24519"/>
    <s v="A-02-02-02-008"/>
    <x v="0"/>
    <s v="En ejecución"/>
    <s v="AO-007-2019"/>
    <d v="2019-03-14T00:00:00"/>
    <x v="0"/>
    <s v="Regional Oriente"/>
    <s v="Bucaramanga "/>
    <s v="ELECTRO BOOSTER LIMITADA"/>
    <n v="804003299"/>
    <n v="5"/>
    <n v="82819"/>
    <d v="2019-03-14T00:00:00"/>
    <n v="5000000"/>
    <m/>
    <n v="5000000"/>
    <s v="No"/>
    <m/>
    <m/>
    <d v="2019-03-15T00:00:00"/>
    <d v="2019-12-31T00:00:00"/>
    <n v="291"/>
    <s v=" BLANCO SUAREZ SERGIO ANDRES"/>
    <n v="88264550"/>
    <m/>
    <m/>
    <m/>
    <m/>
    <m/>
    <m/>
    <m/>
    <m/>
    <m/>
    <m/>
    <m/>
    <m/>
    <m/>
    <m/>
    <m/>
    <m/>
    <m/>
    <m/>
  </r>
  <r>
    <s v="Secop II"/>
    <n v="103"/>
    <s v="Claudia Alexandra Triana "/>
    <s v="20196231405000096E"/>
    <s v="SIP-005"/>
    <s v="Febrero"/>
    <d v="2019-02-21T00:00:00"/>
    <x v="2"/>
    <s v="Subasta Inversa "/>
    <s v="Subdirección Administrativa y Financiera"/>
    <s v="Contratar la prestación del servicio de mantenimiento general preventivo y correctivo con suministro de repuestos, para los equipos de aire acondicionado en los inmuebles a cargo de Migración Colombia"/>
    <n v="72101511"/>
    <s v="Servicio de instalación y mantenimiento acondicionamiento del aire, enfriamiento y calefacción hvac"/>
    <n v="120000000"/>
    <n v="25019"/>
    <s v="A-02-02-02-008"/>
    <x v="1"/>
    <m/>
    <m/>
    <m/>
    <x v="2"/>
    <m/>
    <m/>
    <m/>
    <m/>
    <m/>
    <m/>
    <m/>
    <m/>
    <m/>
    <m/>
    <m/>
    <m/>
    <m/>
    <m/>
    <m/>
    <n v="0"/>
    <m/>
    <m/>
    <m/>
    <m/>
    <m/>
    <m/>
    <m/>
    <m/>
    <m/>
    <m/>
    <m/>
    <m/>
    <m/>
    <m/>
    <m/>
    <m/>
    <m/>
    <m/>
    <m/>
    <m/>
  </r>
  <r>
    <s v="Secop II"/>
    <n v="140"/>
    <s v="Claudia Alexandra Triana "/>
    <s v="20196231411000005E"/>
    <s v="MC-019"/>
    <s v="Febrero"/>
    <d v="2019-02-27T00:00:00"/>
    <x v="1"/>
    <s v="Mínima Cuantía"/>
    <s v="Subdirección Administrativa y Financiera"/>
    <s v="SERVICIO DE MANTENIMIENTO PREVENTIVO Y CORRECTIVO DEL PARQUE AUTOMOTOR ASIGNADO A LA REGIONAL ORIENTE EN LA CIUDAD DE BUCARAMANGA. "/>
    <n v="15101505"/>
    <s v="Combustible diesel "/>
    <n v="3000000"/>
    <n v="25019"/>
    <s v="A-02-02-02-008"/>
    <x v="2"/>
    <m/>
    <m/>
    <m/>
    <x v="2"/>
    <m/>
    <m/>
    <m/>
    <m/>
    <m/>
    <m/>
    <m/>
    <m/>
    <m/>
    <m/>
    <m/>
    <m/>
    <m/>
    <m/>
    <m/>
    <n v="0"/>
    <m/>
    <m/>
    <m/>
    <m/>
    <m/>
    <m/>
    <m/>
    <m/>
    <m/>
    <m/>
    <m/>
    <m/>
    <m/>
    <m/>
    <m/>
    <m/>
    <m/>
    <m/>
    <m/>
    <m/>
  </r>
  <r>
    <s v="Secop II"/>
    <n v="212"/>
    <s v="Claudia Alexandra Triana "/>
    <s v="20196231403000006E"/>
    <s v="SIP-009"/>
    <s v="Febrero"/>
    <d v="2019-02-28T00:00:00"/>
    <x v="2"/>
    <s v="Subasta Inversa "/>
    <s v="Subdirección Administrativa y Financiera"/>
    <s v="CONTRATAR LA ADQUISICION DE SOAT PRIMER SEMESTRE DE 2019,  PARA EL PARQUE AUTOMOTOR DE MIGRACION COLOMBIA  "/>
    <n v="84131603"/>
    <s v="Seguros de daños personales por accidente "/>
    <n v="83000000"/>
    <n v="25019"/>
    <s v="A-02-02-02-007 "/>
    <x v="1"/>
    <m/>
    <m/>
    <m/>
    <x v="2"/>
    <m/>
    <m/>
    <m/>
    <m/>
    <m/>
    <m/>
    <m/>
    <m/>
    <m/>
    <m/>
    <m/>
    <m/>
    <m/>
    <m/>
    <m/>
    <n v="0"/>
    <m/>
    <m/>
    <m/>
    <m/>
    <m/>
    <m/>
    <m/>
    <m/>
    <m/>
    <m/>
    <m/>
    <m/>
    <m/>
    <m/>
    <m/>
    <m/>
    <m/>
    <m/>
    <m/>
    <m/>
  </r>
  <r>
    <s v="Secop I"/>
    <n v="230"/>
    <s v="Claudia Alexandra Triana "/>
    <s v="20196231405000122E"/>
    <s v="PCD-058-2019"/>
    <s v="Marzo"/>
    <d v="2019-03-13T00:00:00"/>
    <x v="0"/>
    <s v="Prestación de Servicios Profesionales "/>
    <s v="Subdirección de Talento Humano "/>
    <s v="Contratar los Servicios Profesionales para la realización de Cursos de Inmersión en Inglés en un país extranjero cuyo idioma de origen sea el inglés."/>
    <n v="86111702"/>
    <s v="Enseñanza de idiomas extranjeros por inmersión"/>
    <n v="224000000"/>
    <n v="28219"/>
    <s v="C-1199-1002-9-0-1 199005-02 "/>
    <x v="0"/>
    <s v="En ejecución"/>
    <s v="CO-053-2019"/>
    <d v="2019-03-29T00:00:00"/>
    <x v="4"/>
    <s v="Nivel Central"/>
    <s v="Bogotá D.C."/>
    <s v="BERLITZ COLOMBIA S.A."/>
    <n v="860511232"/>
    <n v="5"/>
    <n v="99519"/>
    <d v="2019-03-29T00:00:00"/>
    <n v="224000000"/>
    <m/>
    <n v="224000000"/>
    <s v="No"/>
    <m/>
    <m/>
    <d v="2019-03-29T00:00:00"/>
    <d v="2019-12-31T00:00:00"/>
    <n v="277"/>
    <s v="BASTIDAS UBATE CLAUDIA MILENA"/>
    <n v="53907500"/>
    <m/>
    <m/>
    <m/>
    <m/>
    <m/>
    <m/>
    <m/>
    <m/>
    <m/>
    <m/>
    <m/>
    <m/>
    <m/>
    <m/>
    <m/>
    <m/>
    <m/>
    <m/>
  </r>
  <r>
    <s v="Secop II"/>
    <n v="41"/>
    <s v="Claudia Alexandra Triana "/>
    <s v="20196231403000007E"/>
    <s v="SIP-011"/>
    <s v="Marzo"/>
    <d v="2019-03-12T00:00:00"/>
    <x v="2"/>
    <s v="Subasta Inversa "/>
    <s v="Oficina de Tecnología de la Informacion"/>
    <s v="Adquirir extensión de garantía para los servidores marca DELL, con su debido soporte._x000a_"/>
    <n v="811115"/>
    <s v="Ingeniería de software o hardware"/>
    <n v="307996538"/>
    <n v="29919"/>
    <s v="C-1199-1002-10-0-1199001-02 "/>
    <x v="1"/>
    <m/>
    <m/>
    <m/>
    <x v="2"/>
    <m/>
    <m/>
    <m/>
    <m/>
    <m/>
    <m/>
    <m/>
    <m/>
    <m/>
    <m/>
    <m/>
    <m/>
    <m/>
    <m/>
    <m/>
    <n v="0"/>
    <m/>
    <m/>
    <m/>
    <m/>
    <m/>
    <m/>
    <m/>
    <m/>
    <m/>
    <m/>
    <m/>
    <m/>
    <m/>
    <m/>
    <m/>
    <m/>
    <m/>
    <m/>
    <m/>
    <m/>
  </r>
  <r>
    <s v="Secop II"/>
    <n v="89"/>
    <s v="Claudia Alexandra Triana "/>
    <s v="20196231405000125E"/>
    <s v="MC-024"/>
    <s v="Marzo"/>
    <d v="2019-03-20T00:00:00"/>
    <x v="1"/>
    <s v="Mínima Cuantía"/>
    <s v="Subdirección Administrativa y Financiera"/>
    <s v="Contratar la prestación del servicio de mantenimiento para los vehículos multimarca en la Regional Occidente"/>
    <n v="78181502"/>
    <s v="Reparación de transmisiones"/>
    <n v="15000000"/>
    <n v="32319"/>
    <s v="A-02-02-02-008 "/>
    <x v="1"/>
    <m/>
    <m/>
    <m/>
    <x v="2"/>
    <m/>
    <m/>
    <m/>
    <m/>
    <m/>
    <m/>
    <m/>
    <m/>
    <m/>
    <m/>
    <m/>
    <m/>
    <m/>
    <m/>
    <m/>
    <n v="0"/>
    <m/>
    <m/>
    <m/>
    <m/>
    <m/>
    <m/>
    <m/>
    <m/>
    <m/>
    <m/>
    <m/>
    <m/>
    <m/>
    <m/>
    <m/>
    <m/>
    <m/>
    <m/>
    <m/>
    <m/>
  </r>
  <r>
    <s v="Secop II"/>
    <n v="13"/>
    <s v="Claudia Alexandra Triana "/>
    <s v="20196231405000103E"/>
    <s v="MC-027"/>
    <s v="Marzo"/>
    <d v="2019-03-21T00:00:00"/>
    <x v="1"/>
    <s v="Mínima Cuantía"/>
    <s v="Oficina de Tecnología de la Informacion"/>
    <s v="Contratar los servicios de soporte técnico para las herramientas Microsoft, de conformidad con las especificaciones técnicas de la Unidad Administrativa Especial Migración Colombia."/>
    <n v="81112500"/>
    <s v="Servicios de alquiler o arrendamiento de licencias de software de computador"/>
    <n v="22703727"/>
    <n v="32419"/>
    <s v="C-1199-1002-10-0-1199001-02"/>
    <x v="1"/>
    <m/>
    <m/>
    <m/>
    <x v="2"/>
    <m/>
    <m/>
    <m/>
    <m/>
    <m/>
    <m/>
    <m/>
    <m/>
    <m/>
    <m/>
    <m/>
    <m/>
    <m/>
    <m/>
    <m/>
    <n v="0"/>
    <m/>
    <m/>
    <m/>
    <m/>
    <m/>
    <m/>
    <m/>
    <m/>
    <m/>
    <m/>
    <m/>
    <m/>
    <m/>
    <m/>
    <m/>
    <m/>
    <m/>
    <m/>
    <m/>
    <m/>
  </r>
  <r>
    <s v="Secop II"/>
    <n v="128"/>
    <s v="Claudia Alexandra Triana "/>
    <s v="20196231407000011E"/>
    <s v="MC-031"/>
    <s v="Marzo"/>
    <d v="2019-03-28T00:00:00"/>
    <x v="1"/>
    <s v="Mínima Cuantía"/>
    <s v="Subdirección Administrativa y Financiera"/>
    <s v="Contratar el servicio integral de aseo y cafetería, para las sedes Tunja, Yopal y Villavicencio de la Unidad Administrativa Especial Migración Colombia."/>
    <n v="76161501"/>
    <s v="Servicios de limpieza de edificios"/>
    <n v="30000000"/>
    <n v="32819"/>
    <s v="A-02-02-02-006"/>
    <x v="1"/>
    <m/>
    <m/>
    <m/>
    <x v="2"/>
    <m/>
    <m/>
    <m/>
    <m/>
    <m/>
    <m/>
    <m/>
    <m/>
    <m/>
    <m/>
    <m/>
    <m/>
    <m/>
    <m/>
    <m/>
    <n v="0"/>
    <m/>
    <m/>
    <m/>
    <m/>
    <m/>
    <m/>
    <m/>
    <m/>
    <m/>
    <m/>
    <m/>
    <m/>
    <m/>
    <m/>
    <m/>
    <m/>
    <m/>
    <m/>
    <m/>
    <m/>
  </r>
  <r>
    <s v="Secop I"/>
    <n v="228"/>
    <s v="Claudia Alexandra Triana "/>
    <s v=" 20196231405000123E"/>
    <s v="PCD-067"/>
    <s v="Marzo"/>
    <d v="2019-03-28T00:00:00"/>
    <x v="0"/>
    <s v="Exclusividad"/>
    <s v="Subdirección de Control Migratorio"/>
    <s v="_x000a_Contratar el servicio de mantenimiento preventivo y correctivo, con repuestos, para los equipos de Grafología (video comparadores), de conformidad con las especificaciones técnicas de la Unidad Administrativa Especial Migración Colombia a Nivel Nacional._x000a_"/>
    <n v="72151704"/>
    <s v="Servicio de instalación y mantenimiento de sistemas instrumentados de seguridad"/>
    <n v="126631170"/>
    <n v="33119"/>
    <s v="C-1199-1002-10-0-1199001-02"/>
    <x v="1"/>
    <m/>
    <m/>
    <m/>
    <x v="2"/>
    <m/>
    <m/>
    <m/>
    <m/>
    <m/>
    <m/>
    <m/>
    <m/>
    <m/>
    <m/>
    <m/>
    <m/>
    <m/>
    <m/>
    <m/>
    <n v="0"/>
    <m/>
    <m/>
    <m/>
    <m/>
    <m/>
    <m/>
    <m/>
    <m/>
    <m/>
    <m/>
    <m/>
    <m/>
    <m/>
    <m/>
    <m/>
    <m/>
    <m/>
    <m/>
    <m/>
    <m/>
  </r>
  <r>
    <s v="Tienda Virtual "/>
    <n v="224"/>
    <s v="Claudia Alexandra Triana "/>
    <s v="20196231410000008E"/>
    <n v="57873"/>
    <s v="Marzo"/>
    <d v="2019-03-05T00:00:00"/>
    <x v="1"/>
    <s v="Grandes Superficies"/>
    <s v="Oficina de Comunicaciones "/>
    <s v="Adquirir equipo celular de alta gama para la Unidad Administrativa Especial de Migración Colombia. "/>
    <n v="43191501"/>
    <s v="Teléfonos Móviles"/>
    <n v="3499900"/>
    <n v="29719"/>
    <s v="C-1199-1002-10-0-1199001-02 "/>
    <x v="0"/>
    <s v="En ejecución"/>
    <n v="36214"/>
    <d v="2019-03-05T00:00:00"/>
    <x v="3"/>
    <s v="Nivel Central"/>
    <s v="Bogotá D.C."/>
    <s v="COLOMBIANA DE COMERCIO S.A Y/O ALKOSTOS.A."/>
    <n v="890900943"/>
    <n v="1"/>
    <n v="77519"/>
    <d v="2019-03-06T00:00:00"/>
    <n v="3499900"/>
    <m/>
    <n v="3499900"/>
    <s v="No"/>
    <m/>
    <m/>
    <d v="2019-03-06T00:00:00"/>
    <d v="2019-04-05T00:00:00"/>
    <n v="30"/>
    <s v="CAICEDO CARDONA JUAN MANUEL"/>
    <n v="94486941"/>
    <m/>
    <m/>
    <m/>
    <m/>
    <m/>
    <m/>
    <m/>
    <m/>
    <m/>
    <m/>
    <m/>
    <m/>
    <m/>
    <m/>
    <m/>
    <m/>
    <m/>
    <m/>
  </r>
  <r>
    <s v="Tienda Virtual "/>
    <n v="40"/>
    <s v="Diana Esperanza Duran Garcia "/>
    <s v="20196231410000004E"/>
    <n v="67212"/>
    <s v="Febrero"/>
    <d v="2019-02-14T00:00:00"/>
    <x v="2"/>
    <s v="Acuerdo Marco de Precios "/>
    <s v="Oficina de Tecnología de la Informacion"/>
    <s v="Contratar los enlaces a Internet y servicio complementario de Wifi para “Zona Wifi GRATIS para la gente”."/>
    <n v="81112100"/>
    <s v="Servicios de internet"/>
    <n v="37342113"/>
    <n v="24919"/>
    <s v="C-1199-1002-10-0-1199001-02 "/>
    <x v="0"/>
    <s v="En ejecución"/>
    <n v="36358"/>
    <d v="2019-03-12T00:00:00"/>
    <x v="0"/>
    <s v="Nivel Central"/>
    <s v="Bogotá D.C."/>
    <s v="Media Commerce Partners S.A.S."/>
    <n v="819006966"/>
    <m/>
    <n v="81719"/>
    <d v="2019-03-13T00:00:00"/>
    <n v="23004128"/>
    <m/>
    <n v="23004128"/>
    <s v="No"/>
    <m/>
    <m/>
    <d v="2019-05-01T00:00:00"/>
    <d v="2019-12-31T00:00:00"/>
    <n v="244"/>
    <s v="HERNANDEZ MOLANO JERSON LEONEL"/>
    <n v="80851224"/>
    <m/>
    <m/>
    <m/>
    <m/>
    <m/>
    <m/>
    <m/>
    <m/>
    <m/>
    <m/>
    <m/>
    <m/>
    <m/>
    <m/>
    <m/>
    <m/>
    <m/>
    <m/>
  </r>
  <r>
    <s v="Secop II"/>
    <n v="98"/>
    <s v="Diana Esperanza Duran Garcia "/>
    <s v="20196231405000082E"/>
    <s v="MC-007-2019"/>
    <s v="Febrero"/>
    <d v="2019-02-19T00:00:00"/>
    <x v="1"/>
    <s v="Mínima Cuantía"/>
    <s v="Subdirección Administrativa y Financiera"/>
    <s v="SERVICIO DE MANTENIMIENTO PREVENTIVO Y CORRECTIVO DEL PARQUE AUTOMOTOR ASIGNADO A LA REGIONAL CARIBE."/>
    <n v="78181500"/>
    <s v="Servicios de mantenimiento y reparación de vehículos"/>
    <n v="25000000"/>
    <n v="24319"/>
    <s v="A-02-02-02-008 "/>
    <x v="0"/>
    <s v="En ejecución"/>
    <s v="AO-006-2019"/>
    <d v="2019-03-13T00:00:00"/>
    <x v="0"/>
    <s v="Regional Caribe"/>
    <s v="Cartagena"/>
    <s v="LILA MARGARITA ARTEAGA TILVE - TALLER FORD DE LA COSTA"/>
    <n v="45503049"/>
    <m/>
    <n v="81819"/>
    <d v="2019-03-13T00:00:00"/>
    <n v="25000000"/>
    <m/>
    <n v="25000000"/>
    <s v="No"/>
    <m/>
    <m/>
    <d v="2019-03-15T00:00:00"/>
    <d v="2019-12-31T00:00:00"/>
    <n v="291"/>
    <s v="GUTIERREZ GUARDO IBETH SENOVIA"/>
    <n v="30762702"/>
    <m/>
    <m/>
    <m/>
    <m/>
    <m/>
    <m/>
    <m/>
    <m/>
    <m/>
    <m/>
    <m/>
    <m/>
    <m/>
    <m/>
    <m/>
    <m/>
    <m/>
    <m/>
  </r>
  <r>
    <s v="Secop II"/>
    <n v="43"/>
    <s v="Diana Esperanza Duran Garcia "/>
    <s v="20196231405000072E"/>
    <s v="SIP-004-2019"/>
    <s v="Febrero"/>
    <d v="2019-02-21T00:00:00"/>
    <x v="2"/>
    <s v="Subasta Inversa Electrónica"/>
    <s v="Oficina de Tecnología de la Informacion"/>
    <s v="Contratar la prestación del servicio de videoconferencia entre las sedes de la Unidad Administrativa Especial Migración Colombia, de acuerdo con los requerimientos técnicos de la Entidad."/>
    <n v="81111800"/>
    <s v="Servicios de Sistemas y Administración de Componentes de Sistemas"/>
    <s v="$372.408.042"/>
    <n v="23519"/>
    <s v="C-1199-1002-10 "/>
    <x v="1"/>
    <m/>
    <m/>
    <m/>
    <x v="2"/>
    <m/>
    <m/>
    <m/>
    <m/>
    <m/>
    <m/>
    <m/>
    <m/>
    <m/>
    <m/>
    <m/>
    <m/>
    <m/>
    <m/>
    <m/>
    <m/>
    <m/>
    <m/>
    <m/>
    <m/>
    <m/>
    <m/>
    <m/>
    <m/>
    <m/>
    <m/>
    <m/>
    <m/>
    <m/>
    <m/>
    <m/>
    <m/>
    <m/>
    <m/>
    <m/>
    <m/>
  </r>
  <r>
    <s v="Secop II"/>
    <n v="57"/>
    <s v="Diana Esperanza Duran Garcia "/>
    <s v="20196231403000005E"/>
    <s v="SIP-006-2019"/>
    <s v="Febrero"/>
    <d v="2019-02-20T00:00:00"/>
    <x v="2"/>
    <s v="Subasta Inversa Electrónica"/>
    <s v="Oficina de Tecnología de la Informacion"/>
    <s v="Adquirir la extensión de garantía para los servidores marca Hewlett-Packard, con su debido soporte, que hacen parte de la plataforma tecnológica de la Unidad Administrativa Especial Migración Colombia. "/>
    <n v="81111500"/>
    <s v="Ingeniería de software o hardware"/>
    <s v="$152.732.520"/>
    <n v="23119"/>
    <s v="C-1199-1002-10-0-1199001-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157"/>
    <s v="Diana Esperanza Duran Garcia "/>
    <s v="20196231405000084E"/>
    <s v="PCD-054-2019"/>
    <s v="Febrero"/>
    <d v="2019-02-22T00:00:00"/>
    <x v="0"/>
    <s v="Prestación de Servicios Profesionales "/>
    <s v="Subdirección de Talento Humano "/>
    <s v="CONTRATAR LOS SERVICIOS PROFESIONALES PARA LA REALIZACIÓN DE ACCIONES DE FORMACIÓN EN IDIOMAS PARA FUNCIONARIOS A NIVEL NACIONAL"/>
    <n v="86111701"/>
    <s v="Enseñanza de idioma extranjero"/>
    <s v="$ 45.000.000"/>
    <n v="27919"/>
    <s v="C-1199-1002-9-0-1199005-02"/>
    <x v="1"/>
    <m/>
    <m/>
    <m/>
    <x v="2"/>
    <m/>
    <m/>
    <m/>
    <m/>
    <m/>
    <m/>
    <d v="1899-12-30T00:00:00"/>
    <n v="0"/>
    <n v="0"/>
    <n v="0"/>
    <m/>
    <d v="1899-12-30T00:00:00"/>
    <m/>
    <m/>
    <m/>
    <m/>
    <m/>
    <m/>
    <n v="0"/>
    <d v="1899-12-30T00:00:00"/>
    <n v="0"/>
    <d v="1899-12-30T00:00:00"/>
    <n v="0"/>
    <d v="1899-12-30T00:00:00"/>
    <n v="0"/>
    <d v="1899-12-30T00:00:00"/>
    <n v="0"/>
    <n v="0"/>
    <d v="1899-12-30T00:00:00"/>
    <n v="0"/>
    <d v="1899-12-30T00:00:00"/>
    <n v="0"/>
    <d v="1899-12-30T00:00:00"/>
    <n v="0"/>
    <d v="1899-12-30T00:00:00"/>
    <n v="0"/>
  </r>
  <r>
    <s v="Secop II"/>
    <n v="96"/>
    <s v="Diana Esperanza Duran Garcia "/>
    <s v="20196231405000078E"/>
    <s v="MC-014-2019"/>
    <s v="Febrero"/>
    <d v="2019-02-25T00:00:00"/>
    <x v="1"/>
    <s v="Mínima Cuantía"/>
    <s v="Subdirección Administrativa y Financiera"/>
    <s v="CONTRATACION EL SERVICIO DE MANTENIMIENTO CON TALLER AUTORIZADO PARA LOS VEHÍCULOS TOYOTA."/>
    <n v="78181500"/>
    <s v="Servicios de mantenimiento y reparación de vehículos"/>
    <n v="25000000"/>
    <n v="23419"/>
    <s v="A-02-02-02-008"/>
    <x v="0"/>
    <s v="En ejecución"/>
    <s v="AO-009-2019"/>
    <d v="2019-03-21T00:00:00"/>
    <x v="5"/>
    <s v="Nivel Central"/>
    <s v="Bogotá D.C."/>
    <s v="CARCO S.A."/>
    <n v="860000189"/>
    <n v="3"/>
    <n v="86919"/>
    <d v="2019-03-20T00:00:00"/>
    <n v="25000000"/>
    <m/>
    <n v="25000000"/>
    <s v="No"/>
    <m/>
    <m/>
    <d v="2019-03-26T00:00:00"/>
    <d v="2019-12-31T00:00:00"/>
    <n v="280"/>
    <s v="CASTILLO CARDENAS FELIPE"/>
    <n v="80251761"/>
    <n v="0"/>
    <d v="1899-12-30T00:00:00"/>
    <n v="0"/>
    <d v="1899-12-30T00:00:00"/>
    <n v="0"/>
    <d v="1899-12-30T00:00:00"/>
    <n v="0"/>
    <d v="1899-12-30T00:00:00"/>
    <n v="0"/>
    <n v="0"/>
    <d v="1899-12-30T00:00:00"/>
    <n v="0"/>
    <d v="1899-12-30T00:00:00"/>
    <n v="0"/>
    <d v="1899-12-30T00:00:00"/>
    <n v="0"/>
    <d v="1899-12-30T00:00:00"/>
    <n v="0"/>
  </r>
  <r>
    <s v="Secop II"/>
    <n v="170"/>
    <s v="Diana Esperanza Duran Garcia "/>
    <s v="20196231405000087E"/>
    <s v="LP-001-2019"/>
    <s v="Febrero"/>
    <d v="2019-02-28T00:00:00"/>
    <x v="3"/>
    <s v="Prestación de Servicios Profesionales "/>
    <s v="Subdirección de Talento Humano "/>
    <s v="Contratar la prestación de servicios de actividades culturales, lúdicas, deportivas y recreativas, para los funcionarios de Migración Colombia a Nivel Nacional."/>
    <n v="78111800"/>
    <s v="Transporte por carretera…ETC."/>
    <s v="$450.000.000"/>
    <n v="25619"/>
    <s v="A-02-02-02-009"/>
    <x v="1"/>
    <m/>
    <m/>
    <m/>
    <x v="2"/>
    <m/>
    <m/>
    <m/>
    <m/>
    <m/>
    <m/>
    <m/>
    <m/>
    <m/>
    <m/>
    <m/>
    <m/>
    <m/>
    <m/>
    <m/>
    <m/>
    <m/>
    <m/>
    <m/>
    <m/>
    <m/>
    <m/>
    <m/>
    <m/>
    <m/>
    <m/>
    <m/>
    <m/>
    <m/>
    <m/>
    <m/>
    <m/>
    <m/>
    <m/>
    <m/>
    <m/>
  </r>
  <r>
    <s v="Secop II"/>
    <n v="101"/>
    <s v="Jenny Motavita"/>
    <s v="20196231405000089E"/>
    <s v="SIP 001-2019"/>
    <s v="Febrero"/>
    <d v="2019-02-20T00:00:00"/>
    <x v="2"/>
    <s v="Subasta Inversa Electrónica"/>
    <s v="Subdirección Administrativa y Financiera"/>
    <s v="MANTENIMIENTO PREVENTIVO Y CORRECTIVO DE PLANTAS ELECTRICAS A NIVEL NACIONAL"/>
    <n v="72151414"/>
    <s v="Servicio de mantenimiento de energia de emergencia o energia"/>
    <n v="80000000"/>
    <n v="25319"/>
    <s v="A-02-02-02-008"/>
    <x v="1"/>
    <m/>
    <m/>
    <m/>
    <x v="2"/>
    <m/>
    <m/>
    <m/>
    <m/>
    <m/>
    <m/>
    <m/>
    <n v="0"/>
    <n v="0"/>
    <n v="0"/>
    <m/>
    <m/>
    <m/>
    <m/>
    <m/>
    <n v="0"/>
    <m/>
    <m/>
    <n v="0"/>
    <m/>
    <n v="0"/>
    <m/>
    <n v="0"/>
    <m/>
    <n v="0"/>
    <m/>
    <n v="0"/>
    <n v="0"/>
    <m/>
    <n v="0"/>
    <m/>
    <n v="0"/>
    <m/>
    <n v="0"/>
    <m/>
    <n v="0"/>
  </r>
  <r>
    <s v="Secop II"/>
    <n v="131"/>
    <s v="Jenny Motavita"/>
    <s v="20196231411000001E"/>
    <s v="SIP 002-2019"/>
    <s v="Febrero"/>
    <d v="2019-02-21T00:00:00"/>
    <x v="2"/>
    <s v="Subasta Inversa Electrónica"/>
    <s v="Subdirección Administrativa y Financiera"/>
    <s v="SUMINISTRAR LOS MATERIALES FERRO ELECTRICOS PARA ATENDER LOS REQUERIMIENTOS QUE EN MATERIA DE MANTENIMIENTO LOCATIVO PRESENTE LA SEDE DEL NIVEL CENTRAL Y LAS SEDES Y PCM PERTENECIENTES A LA REGIONAL ANDINA Y DEMAS QUE SE REQUIERAN"/>
    <n v="40141700"/>
    <s v="Distribuidos de fluidos y gas"/>
    <n v="100000000"/>
    <n v="21719"/>
    <s v="A-02-02-0-001,A-02-02-0-002,A-02-02-0-003,A-02-02-0-004"/>
    <x v="1"/>
    <m/>
    <m/>
    <m/>
    <x v="2"/>
    <m/>
    <m/>
    <m/>
    <m/>
    <m/>
    <m/>
    <m/>
    <n v="0"/>
    <n v="0"/>
    <n v="0"/>
    <m/>
    <m/>
    <m/>
    <m/>
    <m/>
    <n v="0"/>
    <m/>
    <m/>
    <n v="0"/>
    <m/>
    <n v="0"/>
    <m/>
    <n v="0"/>
    <m/>
    <n v="0"/>
    <m/>
    <n v="0"/>
    <n v="0"/>
    <m/>
    <n v="0"/>
    <m/>
    <n v="0"/>
    <m/>
    <n v="0"/>
    <m/>
    <n v="0"/>
  </r>
  <r>
    <s v="Secop II"/>
    <n v="134"/>
    <s v="Jenny Motavita"/>
    <s v="20196231405000090E"/>
    <s v="MC 008-2019"/>
    <s v="Febrero"/>
    <d v="2019-02-22T00:00:00"/>
    <x v="1"/>
    <s v="Mínima Cuantía"/>
    <s v="Subdirección Administrativa y Financiera"/>
    <s v="SUMINISTRO DE COMBUSTIBLE PARA EL PARQUE AUTOMOTOR DE PUERTO CARREÑO"/>
    <n v="15101505"/>
    <s v="Disel"/>
    <n v="4500000"/>
    <n v="24819"/>
    <s v="A-02-02-01-003 otros bienes trasportables (Excepto productos metalicos, maquinaria y equipo)"/>
    <x v="2"/>
    <m/>
    <m/>
    <m/>
    <x v="2"/>
    <m/>
    <m/>
    <m/>
    <m/>
    <m/>
    <m/>
    <m/>
    <m/>
    <m/>
    <m/>
    <m/>
    <m/>
    <m/>
    <m/>
    <m/>
    <m/>
    <m/>
    <m/>
    <m/>
    <m/>
    <m/>
    <m/>
    <m/>
    <m/>
    <m/>
    <m/>
    <m/>
    <m/>
    <m/>
    <m/>
    <m/>
    <m/>
    <m/>
    <m/>
    <m/>
    <m/>
  </r>
  <r>
    <s v="Secop II"/>
    <n v="167"/>
    <s v="Jenny Motavita"/>
    <s v="20196231405000094E"/>
    <s v="PCD 055-2019"/>
    <s v="Febrero"/>
    <d v="2019-02-26T00:00:00"/>
    <x v="0"/>
    <s v="Prestación de Servicios Profesionales "/>
    <s v="Subdirección de Talento Humano "/>
    <s v="Contratar los servicios profesionales para la realización de acciones de formación en idiomas para los funcionarios de Bogotá"/>
    <n v="86111701"/>
    <s v="Enseñanza de idioma extranjero"/>
    <n v="60000000"/>
    <n v="27819"/>
    <s v="C-1199-1002-9-0-1199005-02 "/>
    <x v="0"/>
    <s v="En ejecución"/>
    <s v="CO-051-2019"/>
    <d v="2019-03-14T00:00:00"/>
    <x v="4"/>
    <s v="Nivel Central"/>
    <s v="Bogotá D.C."/>
    <s v="BRITHS COUNCIL-CONSEJO BRITANICO"/>
    <n v="899999066"/>
    <n v="5"/>
    <n v="83119"/>
    <d v="2019-03-14T00:00:00"/>
    <n v="60000000"/>
    <n v="0"/>
    <n v="0"/>
    <s v="No"/>
    <m/>
    <m/>
    <d v="2019-03-14T00:00:00"/>
    <d v="2019-12-31T00:00:00"/>
    <n v="292"/>
    <s v="CLAUDIA BASTIDAS UBATE"/>
    <n v="53907500"/>
    <m/>
    <m/>
    <m/>
    <m/>
    <m/>
    <m/>
    <m/>
    <m/>
    <m/>
    <m/>
    <m/>
    <m/>
    <m/>
    <m/>
    <m/>
    <m/>
    <m/>
    <m/>
  </r>
  <r>
    <s v="Secop II"/>
    <n v="155"/>
    <s v="Jenny Motavita"/>
    <s v="20196231405000101E"/>
    <s v="MC-015-2019"/>
    <s v="Febrero"/>
    <d v="2019-02-25T00:00:00"/>
    <x v="1"/>
    <s v="Mínima Cuantía"/>
    <s v="Subdirección de Talento Humano "/>
    <s v="CONTRATAR UNA EMPRESA ESPECIALIZADA EN LA REALIZACION EXAMENES MEDICOS OCUPACIONES DE INGRESO , EGRESO, PERIODICOS CON ENFASIS EN OSTEOMUSCULAR, CARDIOVASCULAR, OPTOMETRIA Y AUDIOMETRIA "/>
    <n v="85101502"/>
    <s v="Servicios clinicos especializados"/>
    <n v="37000000"/>
    <n v="27119"/>
    <s v="A-03-04-02-036 "/>
    <x v="0"/>
    <s v="En ejecución"/>
    <s v="AO-008-2019"/>
    <d v="2019-03-14T00:00:00"/>
    <x v="4"/>
    <s v="Nivel Central"/>
    <s v="Bogotá D.C."/>
    <s v="EVALUA SALUD IPS S.A.S"/>
    <n v="900380150"/>
    <n v="0"/>
    <n v="83019"/>
    <d v="2019-03-14T00:00:00"/>
    <n v="37000000"/>
    <n v="0"/>
    <n v="0"/>
    <s v="Si "/>
    <d v="2019-03-19T00:00:00"/>
    <s v="2 CUMPLIMIENTO"/>
    <d v="2019-03-19T00:00:00"/>
    <d v="2019-06-14T00:00:00"/>
    <n v="87"/>
    <s v="MARISOL BARACALDO RODRIGUEZ"/>
    <n v="52213548"/>
    <m/>
    <m/>
    <m/>
    <m/>
    <m/>
    <m/>
    <m/>
    <m/>
    <m/>
    <m/>
    <m/>
    <m/>
    <m/>
    <m/>
    <m/>
    <m/>
    <m/>
    <m/>
  </r>
  <r>
    <s v="Secop II"/>
    <n v="99"/>
    <s v="Jenny Motavita"/>
    <s v="20196231405000088E"/>
    <s v="MC-017-2019"/>
    <s v="Febrero"/>
    <d v="2019-02-27T00:00:00"/>
    <x v="1"/>
    <s v="Mínima Cuantía"/>
    <s v="Subdirección Administrativa y Financiera"/>
    <s v="Contratar el mantenimiento preventivo y correctivo con suministro de repuestos nuevos, originales u homologados para los vehículos multimarca que conforman el parque automotor de la Unidad Administrativa Especial Migración Colombia de la Regional Amazonas"/>
    <n v="78181502"/>
    <s v="Reparacion de trasmision"/>
    <n v="15000000"/>
    <n v="24419"/>
    <s v="A-02-02-02-008 "/>
    <x v="0"/>
    <s v="En ejecución"/>
    <s v="AO 10-2019"/>
    <d v="2019-03-21T00:00:00"/>
    <x v="4"/>
    <s v="Nivel Central"/>
    <s v="Leticia"/>
    <s v="JORGE IVAN VILLADA GOMEZ"/>
    <n v="9817150"/>
    <m/>
    <n v="87219"/>
    <d v="2019-03-21T00:00:00"/>
    <n v="15000000"/>
    <n v="0"/>
    <n v="15000000"/>
    <s v="No"/>
    <m/>
    <m/>
    <d v="2019-03-21T00:00:00"/>
    <d v="2019-12-31T00:00:00"/>
    <n v="285"/>
    <s v="MEDINA DOSANTOS HANNE"/>
    <n v="40179426"/>
    <m/>
    <m/>
    <m/>
    <m/>
    <m/>
    <m/>
    <m/>
    <m/>
    <m/>
    <m/>
    <m/>
    <m/>
    <m/>
    <m/>
    <m/>
    <m/>
    <m/>
    <m/>
  </r>
  <r>
    <s v="Secop II"/>
    <n v="132"/>
    <s v="Jenny Motavita"/>
    <s v="20196231411000002E"/>
    <s v="SIP 008-2019"/>
    <s v="Febrero"/>
    <d v="2019-02-28T00:00:00"/>
    <x v="2"/>
    <s v="Subasta Inversa Electrónica"/>
    <s v="Subdirección Administrativa y Financiera"/>
    <s v="CONTRATAR EL SUMINISTRO DE COMBUSTIBLE PARA LOS MUNICIPIOS NO CUBIERTOS POR EL ACUERDO MARCO DE PRECIOS DE COLOMBIA COMPRA EFICIENTE: AGUACHICA, BUENAVENTURA, CÚCUTA, IPIALES, LA DORADA, PASTO, QUIBDÓ, SAN GIL, SOLEDAD, PUERTO COLOMBIA, VALLEDUPAR, ARAUCA, BUCARAMANGA, TUNJA,  POPAYAN  Y YOPAL"/>
    <n v="15101505"/>
    <s v="Disel"/>
    <n v="110000000"/>
    <n v="19619"/>
    <s v="A-02-02-01-003 Nombre del Rubro: OTROS BIENES TRANSPORTABLES (EXCEPTO PRODUCTOS METÁLICOS, MAQUINARIA y EQUIPO)"/>
    <x v="1"/>
    <m/>
    <m/>
    <m/>
    <x v="2"/>
    <m/>
    <m/>
    <m/>
    <m/>
    <m/>
    <m/>
    <m/>
    <m/>
    <m/>
    <m/>
    <m/>
    <m/>
    <m/>
    <m/>
    <m/>
    <m/>
    <m/>
    <m/>
    <m/>
    <m/>
    <m/>
    <m/>
    <m/>
    <m/>
    <m/>
    <m/>
    <m/>
    <m/>
    <m/>
    <m/>
    <m/>
    <m/>
    <m/>
    <m/>
    <m/>
    <m/>
  </r>
  <r>
    <s v="Secop II"/>
    <n v="58"/>
    <s v="Jenny Motavita"/>
    <s v="20196231405000051E"/>
    <s v="LP 003-2019"/>
    <s v="Marzo"/>
    <d v="2019-03-15T00:00:00"/>
    <x v="3"/>
    <s v="Prestación de Servicios Profesionales "/>
    <s v="Subdirección Administrativa y Financiera"/>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1"/>
    <m/>
    <m/>
    <m/>
    <x v="2"/>
    <m/>
    <m/>
    <m/>
    <m/>
    <m/>
    <m/>
    <m/>
    <m/>
    <m/>
    <m/>
    <m/>
    <m/>
    <m/>
    <m/>
    <m/>
    <m/>
    <m/>
    <m/>
    <m/>
    <m/>
    <m/>
    <m/>
    <m/>
    <m/>
    <m/>
    <m/>
    <m/>
    <m/>
    <m/>
    <m/>
    <m/>
    <m/>
    <m/>
    <m/>
    <m/>
    <m/>
  </r>
  <r>
    <s v="Secop II"/>
    <n v="145"/>
    <s v="Jenny Motavita"/>
    <s v="20196231405000112E"/>
    <s v="PCD 062-2019"/>
    <s v="Marzo"/>
    <d v="2019-03-26T00:00:00"/>
    <x v="0"/>
    <s v="Prestación de Servicios Profesionales "/>
    <s v="Subdirección de Talento Humano "/>
    <s v="Contratar los servicios profesionales para la realización de una acción de formación en Excel dirigido a funcionarios de Migración Colombia."/>
    <n v="86101705"/>
    <s v="capacitacion administrativa"/>
    <n v="22400000"/>
    <n v="33619"/>
    <s v="C-1199-1002-9-0-1199005-02 "/>
    <x v="1"/>
    <m/>
    <m/>
    <m/>
    <x v="2"/>
    <m/>
    <m/>
    <m/>
    <m/>
    <m/>
    <m/>
    <m/>
    <m/>
    <m/>
    <m/>
    <m/>
    <m/>
    <m/>
    <m/>
    <m/>
    <m/>
    <m/>
    <m/>
    <m/>
    <m/>
    <m/>
    <m/>
    <m/>
    <m/>
    <m/>
    <m/>
    <m/>
    <m/>
    <m/>
    <m/>
    <m/>
    <m/>
    <m/>
    <m/>
    <m/>
    <m/>
  </r>
  <r>
    <s v="Secop II"/>
    <n v="232"/>
    <s v="Jenny Motavita"/>
    <s v="20196231411000007E"/>
    <s v="MC 028-2019"/>
    <s v="Marzo"/>
    <d v="2019-03-26T00:00:00"/>
    <x v="1"/>
    <s v="Mínima Cuantía"/>
    <s v="Subdirección Administrativa y Financiera"/>
    <s v="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  "/>
    <n v="15101505"/>
    <s v="DISEL"/>
    <n v="4500000"/>
    <n v="24819"/>
    <s v="A-2-0-4-4-1"/>
    <x v="1"/>
    <m/>
    <m/>
    <m/>
    <x v="2"/>
    <m/>
    <m/>
    <m/>
    <m/>
    <m/>
    <m/>
    <m/>
    <m/>
    <m/>
    <m/>
    <m/>
    <m/>
    <m/>
    <m/>
    <m/>
    <m/>
    <m/>
    <m/>
    <m/>
    <m/>
    <m/>
    <m/>
    <m/>
    <m/>
    <m/>
    <m/>
    <m/>
    <m/>
    <m/>
    <m/>
    <m/>
    <m/>
    <m/>
    <m/>
    <m/>
    <m/>
  </r>
  <r>
    <s v="Secop I"/>
    <n v="133"/>
    <s v="Jenny Motavita"/>
    <s v="20196231411000006E"/>
    <s v="MC 032-2019"/>
    <s v="Marzo"/>
    <d v="2019-03-27T00:00:00"/>
    <x v="1"/>
    <s v="Mínima Cuantía"/>
    <s v="Subdirección Administrativa y Financiera"/>
    <s v="Contratar el suministro de combustibles (Gasolina Corriente y ACPM diésel corriente) para el parque automotor y la planta eléctrica asignados al PCM y CFSM de San Andrés y Providencia, perteneciente a la Regional San Andres, de la Unidad Administrativa Especial Migración Colombia."/>
    <n v="15101505"/>
    <s v="DISEL"/>
    <n v="16000000"/>
    <n v="33419"/>
    <s v="02-02-01-003 – OTROS BIENES TRANSPORTABLES (EXCEPTO PRODUCTOS METALICOS, MAQUINARIA Y EQUIPI) "/>
    <x v="1"/>
    <m/>
    <m/>
    <m/>
    <x v="2"/>
    <m/>
    <m/>
    <m/>
    <m/>
    <m/>
    <m/>
    <m/>
    <m/>
    <m/>
    <m/>
    <m/>
    <m/>
    <m/>
    <m/>
    <m/>
    <m/>
    <m/>
    <m/>
    <m/>
    <m/>
    <m/>
    <m/>
    <m/>
    <m/>
    <m/>
    <m/>
    <m/>
    <m/>
    <m/>
    <m/>
    <m/>
    <m/>
    <m/>
    <m/>
    <m/>
    <m/>
  </r>
  <r>
    <s v="Secop II"/>
    <n v="227"/>
    <s v="Jenny Motavita"/>
    <s v="20196231405000114E"/>
    <s v="MC 033-2019"/>
    <s v="Marzo"/>
    <d v="2019-03-29T00:00:00"/>
    <x v="1"/>
    <s v="Mínima Cuantía"/>
    <s v="Subdirección de Control Migratorio"/>
    <s v="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5470809"/>
    <n v="33219"/>
    <s v="C-1199-10002-10-0-1199001-02 ADQUISICION DE BIENES Y SERVICIOS"/>
    <x v="1"/>
    <m/>
    <m/>
    <m/>
    <x v="2"/>
    <m/>
    <m/>
    <m/>
    <m/>
    <m/>
    <m/>
    <m/>
    <m/>
    <m/>
    <m/>
    <m/>
    <m/>
    <m/>
    <m/>
    <m/>
    <m/>
    <m/>
    <m/>
    <m/>
    <m/>
    <m/>
    <m/>
    <m/>
    <m/>
    <m/>
    <m/>
    <m/>
    <m/>
    <m/>
    <m/>
    <m/>
    <m/>
    <m/>
    <m/>
    <m/>
    <m/>
  </r>
  <r>
    <s v="Secop I"/>
    <n v="147"/>
    <s v="Jenny Motavita"/>
    <s v="20196231405000113E"/>
    <s v="PCD 066-2019"/>
    <s v="Marzo"/>
    <d v="2019-03-28T00:00:00"/>
    <x v="0"/>
    <s v="Prestación de Servicios Profesionales "/>
    <s v="Subdirección de Talento Humano "/>
    <s v="CONTRATAR LOS SERVICIOS PROFESIONALES  PARA REALIZAR UNA ACCIÓN DE FORMACIÓN EN PROCEDIMIENTO ADMINISTRATIVO Y DE LO CONTENCIOSO ADMINISTRATIVO."/>
    <n v="86111604"/>
    <s v="CONTRATAR LOS SERVICIOS PROFESIONALES  PARA REALIZAR UNA ACCIÓN DE FORMACIÓN EN PROCEDIMIENTO ADMINISTRATIVO Y DE LO CONTENCIOSO ADMINISTRATIVO"/>
    <n v="16000000"/>
    <n v="33419"/>
    <s v=": A-02-02-02-009-002-09 SERVICIOS PARA LA COMUNIDAD, SOCIALES Y PERSONALES,"/>
    <x v="1"/>
    <m/>
    <m/>
    <m/>
    <x v="2"/>
    <m/>
    <m/>
    <m/>
    <m/>
    <m/>
    <m/>
    <m/>
    <m/>
    <m/>
    <m/>
    <m/>
    <m/>
    <m/>
    <m/>
    <m/>
    <m/>
    <m/>
    <m/>
    <m/>
    <m/>
    <m/>
    <m/>
    <m/>
    <m/>
    <m/>
    <m/>
    <m/>
    <m/>
    <m/>
    <m/>
    <m/>
    <m/>
    <m/>
    <m/>
    <m/>
    <m/>
  </r>
  <r>
    <s v="Secop I"/>
    <n v="231"/>
    <s v="Jenny Motavita"/>
    <s v="20196231405000115E"/>
    <s v="PCD 068-2019"/>
    <s v="Marzo"/>
    <d v="2019-03-29T00:00:00"/>
    <x v="0"/>
    <s v="Prestación de Servicios Profesionales "/>
    <s v="Subdirección de Control Disciplinario Interno "/>
    <s v="CONTRATAR LOS SERVICIOS PROFESIONALES PARA LA REALIZACIÓN DE UN SEMINARIO EN NEGOCIACIÓN COLECTIVA PARA LOS FUNCIONARIOS DE MIGRACIÓN COLOMBIA."/>
    <n v="86111600"/>
    <s v="Educación de adultos"/>
    <n v="12000000"/>
    <n v="34619"/>
    <s v="A-2-0-4-21-11 OTROS SERVICIOS PARA CAPACITACION, BIENESTAR SOCIAL Y ESTIMULOS;"/>
    <x v="1"/>
    <m/>
    <m/>
    <m/>
    <x v="2"/>
    <m/>
    <m/>
    <m/>
    <m/>
    <m/>
    <m/>
    <m/>
    <m/>
    <m/>
    <m/>
    <m/>
    <m/>
    <m/>
    <m/>
    <m/>
    <m/>
    <m/>
    <m/>
    <m/>
    <m/>
    <m/>
    <m/>
    <m/>
    <m/>
    <m/>
    <m/>
    <m/>
    <m/>
    <m/>
    <m/>
    <m/>
    <m/>
    <m/>
    <m/>
    <m/>
    <m/>
  </r>
  <r>
    <s v="Secop II"/>
    <n v="102"/>
    <s v="José Clemente Gómez R."/>
    <s v="  20196231405000095E"/>
    <s v="SAMC-001-2019"/>
    <s v="Febrero"/>
    <d v="2019-02-13T00:00:00"/>
    <x v="2"/>
    <s v="Menor Cuantía"/>
    <s v="Subdirección Administrativa y Financiera"/>
    <s v="Contratar el mantenimiento preventivo y correctivo con suministro de repuestos originales u homologados para los vehículos Multimarcas que conforman el parque automotor de la Unidad Administrativa Especial Migración ubicados en Bogotá, Regional Aeropuerto El Dorado y Regional Andina sedes Tunja, Ibagué y Neiva."/>
    <n v="78181500"/>
    <s v="Servicios de mantenimiento y reparación de vehículos"/>
    <n v="120000000"/>
    <n v="24619"/>
    <s v="A-02-02-02-008 "/>
    <x v="1"/>
    <m/>
    <m/>
    <d v="1900-02-12T00:00:00"/>
    <x v="2"/>
    <m/>
    <m/>
    <m/>
    <m/>
    <m/>
    <m/>
    <s v="1900/01/01"/>
    <n v="0"/>
    <n v="0"/>
    <n v="0"/>
    <m/>
    <d v="1900-02-18T00:00:00"/>
    <m/>
    <d v="1900-02-14T00:00:00"/>
    <d v="1900-02-14T00:00:00"/>
    <n v="0"/>
    <m/>
    <m/>
    <n v="0"/>
    <d v="1899-12-30T00:00:00"/>
    <n v="0"/>
    <d v="1899-12-30T00:00:00"/>
    <n v="0"/>
    <d v="1899-12-30T00:00:00"/>
    <n v="0"/>
    <d v="1899-12-30T00:00:00"/>
    <n v="0"/>
    <n v="0"/>
    <d v="1899-12-30T00:00:00"/>
    <n v="0"/>
    <d v="1899-12-30T00:00:00"/>
    <n v="0"/>
    <d v="1899-12-30T00:00:00"/>
    <n v="0"/>
    <d v="1899-12-30T00:00:00"/>
    <n v="0"/>
  </r>
  <r>
    <s v="Secop II"/>
    <n v="135"/>
    <s v="José Clemente Gómez R."/>
    <s v="20196231407000007E"/>
    <s v="MC-011-2019"/>
    <s v="Febrero"/>
    <d v="2019-02-22T00:00:00"/>
    <x v="1"/>
    <s v="Mínima Cuantía"/>
    <s v="Subdirección Administrativa y Financiera"/>
    <s v="Suministro de combustible para el parque automotor y plantas eléctricas Regional Antioquia PCMM de Turbo y Capurganá."/>
    <s v="15101505 15101506"/>
    <s v="Combustible diésel Gasolina corriente"/>
    <n v="8000000"/>
    <n v="25219"/>
    <s v="A-02-02-01-003"/>
    <x v="0"/>
    <s v="En ejecución"/>
    <s v="AO-013-2019"/>
    <d v="2019-03-21T00:00:00"/>
    <x v="6"/>
    <s v="Regional  Antioquia"/>
    <s v="Turbo"/>
    <s v="LUZ NATALIA GOMEZ ZULUAGA"/>
    <n v="32299535"/>
    <m/>
    <n v="87319"/>
    <d v="2019-03-21T00:00:00"/>
    <n v="8000000"/>
    <s v="N/A"/>
    <n v="8000000"/>
    <s v="No"/>
    <s v="N/A"/>
    <m/>
    <d v="2019-03-21T00:00:00"/>
    <d v="2019-12-31T00:00:00"/>
    <n v="285"/>
    <s v="MIRYAM DEL CARMEN MENA CHALA"/>
    <n v="43919498"/>
    <n v="0"/>
    <d v="1899-12-30T00:00:00"/>
    <n v="0"/>
    <d v="1899-12-30T00:00:00"/>
    <n v="0"/>
    <d v="1899-12-30T00:00:00"/>
    <n v="0"/>
    <d v="1899-12-30T00:00:00"/>
    <n v="8000000"/>
    <n v="0"/>
    <d v="1899-12-30T00:00:00"/>
    <n v="0"/>
    <d v="1899-12-30T00:00:00"/>
    <n v="0"/>
    <d v="1899-12-30T00:00:00"/>
    <n v="0"/>
    <d v="1899-12-30T00:00:00"/>
    <n v="285"/>
  </r>
  <r>
    <s v="Secop II"/>
    <n v="97"/>
    <s v="José Clemente Gómez R."/>
    <s v="20196231405000081E"/>
    <s v="MC-016-2019"/>
    <s v="Febrero"/>
    <d v="2019-02-25T00:00:00"/>
    <x v="1"/>
    <s v="Mínima Cuantía"/>
    <s v="Subdirección Administrativa y Financiera"/>
    <s v="CONTRATACION SERVICIO DE MANTENIMIENTO CON TALLER AUTORIZADO PARA LOS VEHÍCULOS CHEVROLET."/>
    <n v="78181500"/>
    <s v="Servicios de mantenimiento y reparación de vehículos"/>
    <n v="25000000"/>
    <n v="23619"/>
    <s v="A-02-02-02-008 "/>
    <x v="0"/>
    <s v="En ejecución"/>
    <s v="AO-014-2019"/>
    <d v="2019-03-22T00:00:00"/>
    <x v="0"/>
    <s v="Nivel Central"/>
    <s v="Bogotá D.C."/>
    <s v="AUTONIZA SA"/>
    <n v="860069497"/>
    <n v="4"/>
    <n v="88019"/>
    <d v="2019-03-22T00:00:00"/>
    <n v="25000000"/>
    <s v="N/A"/>
    <n v="25000000"/>
    <s v="No"/>
    <s v="N/A"/>
    <m/>
    <d v="2019-03-22T00:00:00"/>
    <d v="2019-12-31T00:00:00"/>
    <n v="284"/>
    <s v="FELIPE CASTILLO CARDENAS"/>
    <n v="80251761"/>
    <n v="0"/>
    <d v="1899-12-30T00:00:00"/>
    <n v="0"/>
    <d v="1899-12-30T00:00:00"/>
    <n v="0"/>
    <d v="1899-12-30T00:00:00"/>
    <n v="0"/>
    <d v="1899-12-30T00:00:00"/>
    <n v="25000000"/>
    <n v="0"/>
    <d v="1899-12-30T00:00:00"/>
    <n v="0"/>
    <d v="1899-12-30T00:00:00"/>
    <n v="0"/>
    <d v="1899-12-30T00:00:00"/>
    <n v="0"/>
    <d v="1899-12-30T00:00:00"/>
    <n v="284"/>
  </r>
  <r>
    <s v="Secop II"/>
    <n v="144"/>
    <s v="José Clemente Gómez R."/>
    <s v="20196231405000076E"/>
    <s v="PCD-057-2019"/>
    <s v="Febrero"/>
    <d v="2019-02-27T00:00:00"/>
    <x v="0"/>
    <s v="Prestación de Servicios Profesionales "/>
    <s v="Subdirección de Talento Humano "/>
    <s v="CONTRATAR LOS SERVICIOS PROFESIONALES PARA LA REALIZACIÓN DE UN SEMINARIO EN CONTRATACIÓN ESTATAL "/>
    <n v="86111604"/>
    <s v="Educación para Empleados"/>
    <n v="18300000"/>
    <n v="27719"/>
    <s v="C-1199-1002-9-0-1199005-02 "/>
    <x v="1"/>
    <m/>
    <m/>
    <d v="1900-02-15T00:00:00"/>
    <x v="2"/>
    <m/>
    <m/>
    <m/>
    <m/>
    <m/>
    <m/>
    <s v="1900/01/01"/>
    <n v="0"/>
    <n v="0"/>
    <n v="0"/>
    <m/>
    <d v="1900-02-21T00:00:00"/>
    <m/>
    <d v="1900-02-17T00:00:00"/>
    <d v="1900-02-17T00:00:00"/>
    <n v="0"/>
    <m/>
    <m/>
    <n v="0"/>
    <d v="1899-12-30T00:00:00"/>
    <n v="0"/>
    <d v="1899-12-30T00:00:00"/>
    <n v="0"/>
    <d v="1899-12-30T00:00:00"/>
    <n v="0"/>
    <d v="1899-12-30T00:00:00"/>
    <n v="0"/>
    <n v="0"/>
    <d v="1899-12-30T00:00:00"/>
    <n v="0"/>
    <d v="1899-12-30T00:00:00"/>
    <n v="0"/>
    <d v="1899-12-30T00:00:00"/>
    <n v="0"/>
    <d v="1899-12-30T00:00:00"/>
    <n v="0"/>
  </r>
  <r>
    <s v="Secop II"/>
    <n v="141"/>
    <s v="José Clemente Gómez R."/>
    <s v="20196231407000004E"/>
    <s v="MC-021-2019"/>
    <s v="Febrero"/>
    <d v="2019-02-28T00:00:00"/>
    <x v="1"/>
    <s v="Mínima Cuantía"/>
    <s v="Subdirección Administrativa y Financiera"/>
    <s v="SUMINISTRO DE COMBUSTIBLE PARQUE AUTOMOTOR Y PLANTAS ELECTRICAS REGIONAL ANTIOQUIA PCM BAHIA SOLANO"/>
    <s v="15101505  15101506"/>
    <s v="diesel - gasolina corriente"/>
    <n v="3000000"/>
    <n v="28019"/>
    <s v="A-02-02-01-003 "/>
    <x v="2"/>
    <m/>
    <m/>
    <d v="1900-02-16T00:00:00"/>
    <x v="2"/>
    <m/>
    <m/>
    <m/>
    <m/>
    <m/>
    <m/>
    <s v="1900/01/01"/>
    <n v="0"/>
    <n v="0"/>
    <n v="0"/>
    <m/>
    <d v="1900-02-22T00:00:00"/>
    <m/>
    <d v="1900-02-18T00:00:00"/>
    <d v="1900-02-18T00:00:00"/>
    <n v="0"/>
    <m/>
    <m/>
    <n v="0"/>
    <d v="1899-12-30T00:00:00"/>
    <n v="0"/>
    <d v="1899-12-30T00:00:00"/>
    <n v="0"/>
    <d v="1899-12-30T00:00:00"/>
    <n v="0"/>
    <d v="1899-12-30T00:00:00"/>
    <n v="0"/>
    <n v="0"/>
    <d v="1899-12-30T00:00:00"/>
    <n v="0"/>
    <d v="1899-12-30T00:00:00"/>
    <n v="0"/>
    <d v="1899-12-30T00:00:00"/>
    <n v="0"/>
    <d v="1899-12-30T00:00:00"/>
    <n v="0"/>
  </r>
  <r>
    <s v="Secop II"/>
    <n v="92"/>
    <s v="José Clemente Gómez R."/>
    <s v="20196231405000116E"/>
    <s v="MC-022-2019"/>
    <s v="Marzo"/>
    <d v="2019-03-14T00:00:00"/>
    <x v="1"/>
    <s v="Mínima Cuantía"/>
    <s v="Subdirección Administrativa y Financiera"/>
    <s v="MANTENIMIENTO PARQUE AUTOMOTOR REGIONAL ANTIOQUIA"/>
    <n v="78181500"/>
    <s v="Servicios de mantenimiento y reparación de vehículos"/>
    <n v="15000000"/>
    <n v="30519"/>
    <s v="A-02-02-02-008 "/>
    <x v="1"/>
    <m/>
    <m/>
    <d v="1900-02-17T00:00:00"/>
    <x v="2"/>
    <m/>
    <m/>
    <m/>
    <m/>
    <m/>
    <m/>
    <s v="1900/01/01"/>
    <n v="0"/>
    <n v="0"/>
    <n v="0"/>
    <m/>
    <d v="1900-02-23T00:00:00"/>
    <m/>
    <d v="1900-02-19T00:00:00"/>
    <d v="1900-02-19T00:00:00"/>
    <n v="0"/>
    <m/>
    <m/>
    <n v="0"/>
    <d v="1899-12-30T00:00:00"/>
    <n v="0"/>
    <d v="1899-12-30T00:00:00"/>
    <n v="0"/>
    <d v="1899-12-30T00:00:00"/>
    <n v="0"/>
    <d v="1899-12-30T00:00:00"/>
    <n v="0"/>
    <n v="0"/>
    <d v="1899-12-30T00:00:00"/>
    <n v="0"/>
    <d v="1899-12-30T00:00:00"/>
    <n v="0"/>
    <d v="1899-12-30T00:00:00"/>
    <n v="0"/>
    <d v="1899-12-30T00:00:00"/>
    <n v="0"/>
  </r>
  <r>
    <s v="Secop II"/>
    <n v="56"/>
    <s v="José Clemente Gómez R."/>
    <s v="20196231405000109E"/>
    <s v="LP-004-2019"/>
    <s v="Marzo"/>
    <d v="2019-03-18T00:00:00"/>
    <x v="3"/>
    <s v="Contratación Licitación"/>
    <s v="Oficina de Tecnología de la Informacion"/>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 811122"/>
    <s v="Software específico para la industria. - Mantenimiento y soporte de Software"/>
    <n v="5164782978"/>
    <n v="19019"/>
    <s v="C-1199-1002-10-0-1199001-02 "/>
    <x v="1"/>
    <m/>
    <m/>
    <d v="1900-02-18T00:00:00"/>
    <x v="2"/>
    <m/>
    <m/>
    <m/>
    <m/>
    <m/>
    <m/>
    <s v="1900/01/01"/>
    <n v="0"/>
    <n v="0"/>
    <n v="0"/>
    <m/>
    <d v="1900-02-24T00:00:00"/>
    <m/>
    <d v="1900-02-20T00:00:00"/>
    <d v="1900-02-20T00:00:00"/>
    <n v="0"/>
    <m/>
    <m/>
    <n v="0"/>
    <d v="1899-12-30T00:00:00"/>
    <n v="0"/>
    <d v="1899-12-30T00:00:00"/>
    <n v="0"/>
    <d v="1899-12-30T00:00:00"/>
    <n v="0"/>
    <d v="1899-12-30T00:00:00"/>
    <n v="0"/>
    <n v="0"/>
    <d v="1899-12-30T00:00:00"/>
    <n v="0"/>
    <d v="1899-12-30T00:00:00"/>
    <n v="0"/>
    <d v="1899-12-30T00:00:00"/>
    <n v="0"/>
    <d v="1899-12-30T00:00:00"/>
    <n v="0"/>
  </r>
  <r>
    <s v="Secop I"/>
    <n v="104"/>
    <s v="José Clemente Gómez R."/>
    <s v="20196231405000118E"/>
    <s v="PCD-060-2019"/>
    <s v="Marzo"/>
    <d v="2019-03-21T00:00:00"/>
    <x v="0"/>
    <s v="Exclusividad"/>
    <s v="Subdirección Administrativa y Financiera"/>
    <s v="Contratar la prestación del servicio de mantenimiento preventivo y correctivo con suministro de repuestos originales para los vehículos de la marca NISSAN de la Unidad Administrativa Especial Migración Colombia a Nivel Nacional"/>
    <n v="781815"/>
    <s v="Servicios de mantenimiento y reparación de vehículos"/>
    <n v="40000000"/>
    <n v="30619"/>
    <s v="A-02-02-02-008 "/>
    <x v="1"/>
    <m/>
    <m/>
    <d v="1900-02-19T00:00:00"/>
    <x v="2"/>
    <m/>
    <m/>
    <m/>
    <m/>
    <m/>
    <m/>
    <s v="1900/01/01"/>
    <n v="0"/>
    <n v="0"/>
    <n v="0"/>
    <m/>
    <d v="1900-02-25T00:00:00"/>
    <m/>
    <d v="1900-02-21T00:00:00"/>
    <d v="1900-02-21T00:00:00"/>
    <n v="0"/>
    <m/>
    <m/>
    <n v="0"/>
    <d v="1899-12-30T00:00:00"/>
    <n v="0"/>
    <d v="1899-12-30T00:00:00"/>
    <n v="0"/>
    <d v="1899-12-30T00:00:00"/>
    <n v="0"/>
    <d v="1899-12-30T00:00:00"/>
    <n v="0"/>
    <n v="0"/>
    <d v="1899-12-30T00:00:00"/>
    <n v="0"/>
    <d v="1899-12-30T00:00:00"/>
    <n v="0"/>
    <d v="1899-12-30T00:00:00"/>
    <n v="0"/>
    <d v="1899-12-30T00:00:00"/>
    <n v="0"/>
  </r>
  <r>
    <s v="Secop II"/>
    <n v="235"/>
    <s v="José Clemente Gómez R."/>
    <s v="20196231405000111E"/>
    <s v="SIP-012-2019"/>
    <s v="Marzo"/>
    <d v="2019-03-26T00:00:00"/>
    <x v="2"/>
    <s v="Subasta Inversa presencial."/>
    <s v="Oficina de Tecnología de la Informacion"/>
    <s v="ACTUALIZAR LICENCIAMIENTO ANTIVIRUS Y BLUE COAT, CON SOPORTE TÉCNICO"/>
    <s v="432328 432329 432332"/>
    <s v="Software de administración de redes - Software para trabajo en redes"/>
    <n v="278443615"/>
    <n v="30419"/>
    <s v="C-1199-1002-10-0-1199001-02 "/>
    <x v="1"/>
    <m/>
    <m/>
    <d v="1900-02-20T00:00:00"/>
    <x v="2"/>
    <m/>
    <m/>
    <m/>
    <m/>
    <m/>
    <m/>
    <s v="1900/01/01"/>
    <n v="0"/>
    <n v="0"/>
    <n v="0"/>
    <m/>
    <d v="1900-02-26T00:00:00"/>
    <m/>
    <d v="1900-02-22T00:00:00"/>
    <d v="1900-02-22T00:00:00"/>
    <n v="0"/>
    <m/>
    <m/>
    <n v="0"/>
    <d v="1899-12-30T00:00:00"/>
    <n v="0"/>
    <d v="1899-12-30T00:00:00"/>
    <n v="0"/>
    <d v="1899-12-30T00:00:00"/>
    <n v="0"/>
    <d v="1899-12-30T00:00:00"/>
    <n v="0"/>
    <n v="0"/>
    <d v="1899-12-30T00:00:00"/>
    <n v="0"/>
    <d v="1899-12-30T00:00:00"/>
    <n v="0"/>
    <d v="1899-12-30T00:00:00"/>
    <n v="0"/>
    <d v="1899-12-30T00:00:00"/>
    <n v="0"/>
  </r>
  <r>
    <s v="Secop I"/>
    <n v="146"/>
    <s v="José Clemente Gómez R."/>
    <s v="20196231405000126E"/>
    <s v="PCD-070-2019"/>
    <s v="Marzo"/>
    <d v="2019-03-29T00:00:00"/>
    <x v="0"/>
    <s v="Prestación de Servicios Profesionales "/>
    <s v="Subdirección de Talento Humano "/>
    <s v="CONTRATAR LOS SERVICIOS PROFESIONALES  PARA REALIZAR UN SEMINARIO EN NUEVO CODIGO GENERAL DISCIPLINARIO"/>
    <n v="86111604"/>
    <s v="Educación para Empleados"/>
    <n v="9000000"/>
    <n v="34219"/>
    <s v="A-02-02-02-009"/>
    <x v="1"/>
    <m/>
    <m/>
    <d v="1900-02-21T00:00:00"/>
    <x v="2"/>
    <m/>
    <m/>
    <m/>
    <m/>
    <m/>
    <m/>
    <s v="1900/01/01"/>
    <n v="0"/>
    <n v="0"/>
    <n v="0"/>
    <m/>
    <d v="1900-02-27T00:00:00"/>
    <m/>
    <d v="1900-02-23T00:00:00"/>
    <d v="1900-02-23T00:00:00"/>
    <n v="0"/>
    <m/>
    <m/>
    <n v="0"/>
    <d v="1899-12-30T00:00:00"/>
    <n v="0"/>
    <d v="1899-12-30T00:00:00"/>
    <n v="0"/>
    <d v="1899-12-30T00:00:00"/>
    <n v="0"/>
    <d v="1899-12-30T00:00:00"/>
    <n v="0"/>
    <n v="0"/>
    <d v="1899-12-30T00:00:00"/>
    <n v="0"/>
    <d v="1899-12-30T00:00:00"/>
    <n v="0"/>
    <d v="1899-12-30T00:00:00"/>
    <n v="0"/>
    <d v="1899-12-30T00:00:00"/>
    <n v="0"/>
  </r>
  <r>
    <s v="Secop I"/>
    <n v="153"/>
    <s v="José Clemente Gómez R."/>
    <s v="20196231405000121E"/>
    <s v="PCD-071-2019"/>
    <s v="Marzo"/>
    <d v="2019-03-29T00:00:00"/>
    <x v="0"/>
    <s v="Prestación de Servicios Profesionales "/>
    <s v="Subdirección de Talento Humano "/>
    <s v="Contratar los servicios profesionales para la realización de una acción de formación en liderazgo para los coordinadores de Migración Colombia"/>
    <n v="861017"/>
    <s v="Capacitacion administrativa"/>
    <n v="30000000"/>
    <n v="33519"/>
    <s v="C-1199-1002-9-0-1199005-02"/>
    <x v="1"/>
    <m/>
    <m/>
    <d v="1900-02-22T00:00:00"/>
    <x v="2"/>
    <m/>
    <m/>
    <m/>
    <m/>
    <m/>
    <m/>
    <s v="1900/01/01"/>
    <n v="0"/>
    <n v="0"/>
    <n v="0"/>
    <m/>
    <d v="1900-02-28T00:00:00"/>
    <m/>
    <d v="1900-02-24T00:00:00"/>
    <d v="1900-02-24T00:00:00"/>
    <n v="0"/>
    <m/>
    <m/>
    <n v="0"/>
    <d v="1899-12-30T00:00:00"/>
    <n v="0"/>
    <d v="1899-12-30T00:00:00"/>
    <n v="0"/>
    <d v="1899-12-30T00:00:00"/>
    <n v="0"/>
    <d v="1899-12-30T00:00:00"/>
    <n v="0"/>
    <n v="0"/>
    <d v="1899-12-30T00:00:00"/>
    <n v="0"/>
    <d v="1899-12-30T00:00:00"/>
    <n v="0"/>
    <d v="1899-12-30T00:00:00"/>
    <n v="0"/>
    <d v="1899-12-30T00:00:00"/>
    <n v="0"/>
  </r>
  <r>
    <s v="Secop I"/>
    <n v="149"/>
    <s v="José Clemente Gómez R."/>
    <s v="20196231405000120E"/>
    <s v="PCD-072-2019"/>
    <s v="Marzo"/>
    <d v="2019-03-29T00:00:00"/>
    <x v="0"/>
    <s v="Prestación de Servicios Profesionales "/>
    <s v="Subdirección de Talento Humano "/>
    <s v="Contratar los servicios profesionales para la realización de acciones de formación en Derechos Humanos"/>
    <n v="861116"/>
    <s v="educacion para adultos"/>
    <n v="7000000"/>
    <n v="34819"/>
    <s v="C-1199-1002-9-0-1199005-02 "/>
    <x v="1"/>
    <m/>
    <m/>
    <d v="1900-02-23T00:00:00"/>
    <x v="2"/>
    <m/>
    <m/>
    <m/>
    <m/>
    <m/>
    <m/>
    <s v="1900/01/01"/>
    <n v="0"/>
    <n v="0"/>
    <n v="0"/>
    <m/>
    <d v="1900-03-01T00:00:00"/>
    <m/>
    <d v="1900-02-25T00:00:00"/>
    <d v="1900-02-25T00:00:00"/>
    <n v="0"/>
    <m/>
    <m/>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location ref="A3:C23" firstHeaderRow="0" firstDataRow="1" firstDataCol="1" rowPageCount="1" colPageCount="1"/>
  <pivotFields count="57">
    <pivotField showAll="0"/>
    <pivotField showAll="0"/>
    <pivotField showAll="0"/>
    <pivotField showAll="0"/>
    <pivotField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x="1"/>
        <item x="2"/>
        <item x="3"/>
        <item t="default"/>
      </items>
    </pivotField>
    <pivotField showAll="0"/>
    <pivotField showAll="0"/>
    <pivotField showAll="0"/>
    <pivotField axis="axisRow" showAll="0">
      <items count="8">
        <item x="5"/>
        <item x="3"/>
        <item x="0"/>
        <item x="4"/>
        <item x="2"/>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5" showAll="0"/>
    <pivotField showAll="0"/>
    <pivotField numFmtId="165" showAll="0"/>
    <pivotField showAll="0"/>
    <pivotField showAll="0"/>
    <pivotField numFmtId="167" showAll="0"/>
    <pivotField showAll="0"/>
    <pivotField numFmtId="167" showAll="0"/>
    <pivotField dataField="1" numFmtId="165" showAll="0"/>
    <pivotField showAll="0"/>
    <pivotField numFmtId="167" showAll="0"/>
    <pivotField showAll="0"/>
    <pivotField numFmtId="167" showAll="0"/>
    <pivotField showAll="0"/>
    <pivotField numFmtId="167" showAll="0"/>
    <pivotField showAll="0"/>
    <pivotField numFmtId="167" showAll="0"/>
    <pivotField showAll="0"/>
  </pivotFields>
  <rowFields count="2">
    <field x="7"/>
    <field x="20"/>
  </rowFields>
  <rowItems count="20">
    <i>
      <x/>
    </i>
    <i r="1">
      <x v="2"/>
    </i>
    <i r="1">
      <x v="3"/>
    </i>
    <i r="1">
      <x v="4"/>
    </i>
    <i>
      <x v="1"/>
    </i>
    <i r="1">
      <x/>
    </i>
    <i r="1">
      <x v="1"/>
    </i>
    <i r="1">
      <x v="2"/>
    </i>
    <i r="1">
      <x v="3"/>
    </i>
    <i r="1">
      <x v="4"/>
    </i>
    <i r="1">
      <x v="5"/>
    </i>
    <i r="1">
      <x v="6"/>
    </i>
    <i>
      <x v="2"/>
    </i>
    <i r="1">
      <x v="1"/>
    </i>
    <i r="1">
      <x v="2"/>
    </i>
    <i r="1">
      <x v="4"/>
    </i>
    <i r="1">
      <x v="5"/>
    </i>
    <i>
      <x v="3"/>
    </i>
    <i r="1">
      <x v="4"/>
    </i>
    <i t="grand">
      <x/>
    </i>
  </rowItems>
  <colFields count="1">
    <field x="-2"/>
  </colFields>
  <colItems count="2">
    <i>
      <x/>
    </i>
    <i i="1">
      <x v="1"/>
    </i>
  </colItems>
  <pageFields count="1">
    <pageField fld="16" hier="-1"/>
  </pageFields>
  <dataFields count="2">
    <dataField name="Numero de Contratos Celebrados" fld="47" subtotal="count" baseField="20" baseItem="4"/>
    <dataField name="Valor Total de los Contratos Celebrados " fld="47" baseField="0" baseItem="0" numFmtId="165"/>
  </dataFields>
  <formats count="1">
    <format dxfId="82">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4" minRefreshableVersion="3" useAutoFormatting="1" itemPrintTitles="1" createdVersion="5" indent="0" outline="1" outlineData="1" multipleFieldFilters="0" rowHeaderCaption="Áreas de la Necesidad ">
  <location ref="F3:H8" firstHeaderRow="0" firstDataRow="1" firstDataCol="1" rowPageCount="1" colPageCount="1"/>
  <pivotFields count="57">
    <pivotField showAll="0"/>
    <pivotField showAll="0"/>
    <pivotField showAll="0"/>
    <pivotField showAll="0"/>
    <pivotField showAll="0"/>
    <pivotField showAll="0"/>
    <pivotField showAll="0"/>
    <pivotField showAll="0"/>
    <pivotField showAll="0"/>
    <pivotField axis="axisRow" dataField="1" showAll="0">
      <items count="9">
        <item x="4"/>
        <item x="6"/>
        <item x="0"/>
        <item x="1"/>
        <item x="5"/>
        <item x="3"/>
        <item x="2"/>
        <item x="7"/>
        <item t="default"/>
      </items>
    </pivotField>
    <pivotField showAll="0"/>
    <pivotField showAll="0"/>
    <pivotField showAll="0"/>
    <pivotField showAll="0"/>
    <pivotField showAll="0"/>
    <pivotField showAll="0"/>
    <pivotField axis="axisPage" showAll="0">
      <items count="5">
        <item x="0"/>
        <item x="2"/>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9"/>
  </rowFields>
  <rowItems count="5">
    <i>
      <x v="1"/>
    </i>
    <i>
      <x v="2"/>
    </i>
    <i>
      <x v="3"/>
    </i>
    <i>
      <x v="6"/>
    </i>
    <i t="grand">
      <x/>
    </i>
  </rowItems>
  <colFields count="1">
    <field x="-2"/>
  </colFields>
  <colItems count="2">
    <i>
      <x/>
    </i>
    <i i="1">
      <x v="1"/>
    </i>
  </colItems>
  <pageFields count="1">
    <pageField fld="16" item="0" hier="-1"/>
  </pageFields>
  <dataFields count="2">
    <dataField name="Cantidad de Contratos por Área" fld="9" subtotal="count" baseField="0" baseItem="0"/>
    <dataField name="Valor Total de los Contratos Celebrados por Área" fld="47" baseField="9"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21" sqref="F21"/>
    </sheetView>
  </sheetViews>
  <sheetFormatPr baseColWidth="10" defaultRowHeight="15" x14ac:dyDescent="0.25"/>
  <cols>
    <col min="1" max="1" width="38.140625" bestFit="1" customWidth="1"/>
    <col min="2" max="2" width="30.85546875" bestFit="1" customWidth="1"/>
    <col min="3" max="3" width="36.85546875" bestFit="1" customWidth="1"/>
    <col min="6" max="6" width="37.5703125" bestFit="1" customWidth="1"/>
    <col min="7" max="7" width="29" customWidth="1"/>
    <col min="8" max="8" width="44.5703125" style="72" customWidth="1"/>
  </cols>
  <sheetData>
    <row r="1" spans="1:8" x14ac:dyDescent="0.25">
      <c r="A1" s="69" t="s">
        <v>20</v>
      </c>
      <c r="B1" t="s">
        <v>420</v>
      </c>
      <c r="F1" s="69" t="s">
        <v>20</v>
      </c>
      <c r="G1" t="s">
        <v>124</v>
      </c>
    </row>
    <row r="3" spans="1:8" x14ac:dyDescent="0.25">
      <c r="A3" s="69" t="s">
        <v>319</v>
      </c>
      <c r="B3" t="s">
        <v>321</v>
      </c>
      <c r="C3" t="s">
        <v>322</v>
      </c>
      <c r="F3" s="69" t="s">
        <v>323</v>
      </c>
      <c r="G3" t="s">
        <v>324</v>
      </c>
      <c r="H3" t="s">
        <v>325</v>
      </c>
    </row>
    <row r="4" spans="1:8" x14ac:dyDescent="0.25">
      <c r="A4" s="36" t="s">
        <v>135</v>
      </c>
      <c r="B4" s="70">
        <v>6</v>
      </c>
      <c r="C4" s="55">
        <v>0</v>
      </c>
      <c r="F4" s="36" t="s">
        <v>157</v>
      </c>
      <c r="G4" s="70">
        <v>1</v>
      </c>
      <c r="H4" s="70"/>
    </row>
    <row r="5" spans="1:8" x14ac:dyDescent="0.25">
      <c r="A5" s="71" t="s">
        <v>159</v>
      </c>
      <c r="B5" s="70"/>
      <c r="C5" s="55"/>
      <c r="F5" s="36" t="s">
        <v>165</v>
      </c>
      <c r="G5" s="70">
        <v>7</v>
      </c>
      <c r="H5" s="70"/>
    </row>
    <row r="6" spans="1:8" x14ac:dyDescent="0.25">
      <c r="A6" s="71" t="s">
        <v>126</v>
      </c>
      <c r="B6" s="70"/>
      <c r="C6" s="55"/>
      <c r="F6" s="36" t="s">
        <v>179</v>
      </c>
      <c r="G6" s="70">
        <v>18</v>
      </c>
      <c r="H6" s="70">
        <v>33000000</v>
      </c>
    </row>
    <row r="7" spans="1:8" x14ac:dyDescent="0.25">
      <c r="A7" s="71" t="s">
        <v>419</v>
      </c>
      <c r="B7" s="70">
        <v>6</v>
      </c>
      <c r="C7" s="55">
        <v>0</v>
      </c>
      <c r="F7" s="36" t="s">
        <v>186</v>
      </c>
      <c r="G7" s="70">
        <v>4</v>
      </c>
      <c r="H7" s="70"/>
    </row>
    <row r="8" spans="1:8" x14ac:dyDescent="0.25">
      <c r="A8" s="36" t="s">
        <v>122</v>
      </c>
      <c r="B8" s="70">
        <v>5</v>
      </c>
      <c r="C8" s="55">
        <v>33000000</v>
      </c>
      <c r="F8" s="36" t="s">
        <v>320</v>
      </c>
      <c r="G8" s="70">
        <v>30</v>
      </c>
      <c r="H8" s="70">
        <v>33000000</v>
      </c>
    </row>
    <row r="9" spans="1:8" x14ac:dyDescent="0.25">
      <c r="A9" s="71" t="s">
        <v>218</v>
      </c>
      <c r="B9" s="70">
        <v>1</v>
      </c>
      <c r="C9" s="55">
        <v>0</v>
      </c>
      <c r="H9"/>
    </row>
    <row r="10" spans="1:8" x14ac:dyDescent="0.25">
      <c r="A10" s="71" t="s">
        <v>213</v>
      </c>
      <c r="B10" s="70"/>
      <c r="C10" s="55"/>
      <c r="H10"/>
    </row>
    <row r="11" spans="1:8" x14ac:dyDescent="0.25">
      <c r="A11" s="71" t="s">
        <v>159</v>
      </c>
      <c r="B11" s="70">
        <v>1</v>
      </c>
      <c r="C11" s="55">
        <v>25000000</v>
      </c>
      <c r="H11"/>
    </row>
    <row r="12" spans="1:8" x14ac:dyDescent="0.25">
      <c r="A12" s="71" t="s">
        <v>126</v>
      </c>
      <c r="B12" s="70"/>
      <c r="C12" s="55"/>
      <c r="H12"/>
    </row>
    <row r="13" spans="1:8" x14ac:dyDescent="0.25">
      <c r="A13" s="71" t="s">
        <v>419</v>
      </c>
      <c r="B13" s="70">
        <v>2</v>
      </c>
      <c r="C13" s="55">
        <v>0</v>
      </c>
      <c r="H13"/>
    </row>
    <row r="14" spans="1:8" x14ac:dyDescent="0.25">
      <c r="A14" s="71" t="s">
        <v>181</v>
      </c>
      <c r="B14" s="70"/>
      <c r="C14" s="55"/>
    </row>
    <row r="15" spans="1:8" x14ac:dyDescent="0.25">
      <c r="A15" s="71" t="s">
        <v>188</v>
      </c>
      <c r="B15" s="70">
        <v>1</v>
      </c>
      <c r="C15" s="55">
        <v>8000000</v>
      </c>
    </row>
    <row r="16" spans="1:8" x14ac:dyDescent="0.25">
      <c r="A16" s="36" t="s">
        <v>147</v>
      </c>
      <c r="B16" s="70">
        <v>5</v>
      </c>
      <c r="C16" s="55">
        <v>0</v>
      </c>
    </row>
    <row r="17" spans="1:3" x14ac:dyDescent="0.25">
      <c r="A17" s="71" t="s">
        <v>213</v>
      </c>
      <c r="B17" s="70"/>
      <c r="C17" s="55"/>
    </row>
    <row r="18" spans="1:3" x14ac:dyDescent="0.25">
      <c r="A18" s="71" t="s">
        <v>159</v>
      </c>
      <c r="B18" s="70"/>
      <c r="C18" s="55"/>
    </row>
    <row r="19" spans="1:3" x14ac:dyDescent="0.25">
      <c r="A19" s="71" t="s">
        <v>419</v>
      </c>
      <c r="B19" s="70">
        <v>5</v>
      </c>
      <c r="C19" s="55">
        <v>0</v>
      </c>
    </row>
    <row r="20" spans="1:3" x14ac:dyDescent="0.25">
      <c r="A20" s="71" t="s">
        <v>181</v>
      </c>
      <c r="B20" s="70"/>
      <c r="C20" s="55"/>
    </row>
    <row r="21" spans="1:3" x14ac:dyDescent="0.25">
      <c r="A21" s="36" t="s">
        <v>166</v>
      </c>
      <c r="B21" s="70">
        <v>1</v>
      </c>
      <c r="C21" s="55">
        <v>0</v>
      </c>
    </row>
    <row r="22" spans="1:3" x14ac:dyDescent="0.25">
      <c r="A22" s="71" t="s">
        <v>419</v>
      </c>
      <c r="B22" s="70">
        <v>1</v>
      </c>
      <c r="C22" s="55">
        <v>0</v>
      </c>
    </row>
    <row r="23" spans="1:3" x14ac:dyDescent="0.25">
      <c r="A23" s="36" t="s">
        <v>320</v>
      </c>
      <c r="B23" s="70">
        <v>17</v>
      </c>
      <c r="C23" s="55">
        <v>33000000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K141"/>
  <sheetViews>
    <sheetView tabSelected="1" topLeftCell="K1" zoomScaleNormal="100" workbookViewId="0">
      <selection activeCell="L39" sqref="L39"/>
    </sheetView>
  </sheetViews>
  <sheetFormatPr baseColWidth="10" defaultColWidth="18.140625" defaultRowHeight="15.75" x14ac:dyDescent="0.25"/>
  <cols>
    <col min="1" max="1" width="17.28515625" style="15" bestFit="1" customWidth="1"/>
    <col min="2" max="2" width="12.85546875" style="15" customWidth="1"/>
    <col min="3" max="3" width="34" style="15" bestFit="1" customWidth="1"/>
    <col min="4" max="4" width="25" style="15" bestFit="1" customWidth="1"/>
    <col min="5" max="5" width="20.5703125" style="15" customWidth="1"/>
    <col min="6" max="6" width="13.140625" style="15" customWidth="1"/>
    <col min="7" max="7" width="19.85546875" style="143" customWidth="1"/>
    <col min="8" max="8" width="35.85546875" style="36" bestFit="1" customWidth="1"/>
    <col min="9" max="9" width="40.5703125" style="73" bestFit="1" customWidth="1"/>
    <col min="10" max="10" width="42.7109375" style="15" bestFit="1" customWidth="1"/>
    <col min="11" max="11" width="45.28515625" style="15" customWidth="1"/>
    <col min="12" max="12" width="21.140625" style="15" bestFit="1" customWidth="1"/>
    <col min="13" max="13" width="25.42578125" style="15" bestFit="1" customWidth="1"/>
    <col min="14" max="14" width="24.140625" style="73" customWidth="1"/>
    <col min="15" max="15" width="16.42578125" style="15" customWidth="1"/>
    <col min="16" max="16" width="34.7109375" style="15" bestFit="1" customWidth="1"/>
    <col min="17" max="17" width="12.140625" style="15" bestFit="1" customWidth="1"/>
    <col min="18" max="18" width="14" style="15" bestFit="1" customWidth="1"/>
    <col min="19" max="19" width="17.140625" style="15" customWidth="1"/>
    <col min="20" max="20" width="14.140625" style="113" customWidth="1"/>
    <col min="21" max="21" width="22.140625" style="73" customWidth="1"/>
    <col min="22" max="22" width="25.85546875" style="15" customWidth="1"/>
    <col min="23" max="23" width="14.42578125" style="15" customWidth="1"/>
    <col min="24" max="24" width="45.7109375" style="73" bestFit="1" customWidth="1"/>
    <col min="25" max="25" width="20.140625" style="15" bestFit="1" customWidth="1"/>
    <col min="26" max="26" width="4.5703125" style="15" bestFit="1" customWidth="1"/>
    <col min="27" max="27" width="9.140625" style="15" bestFit="1" customWidth="1"/>
    <col min="28" max="28" width="13.28515625" style="15" bestFit="1" customWidth="1"/>
    <col min="29" max="29" width="22.85546875" style="146" customWidth="1"/>
    <col min="30" max="32" width="22.28515625" style="15" customWidth="1"/>
    <col min="33" max="33" width="23.42578125" style="15" customWidth="1"/>
    <col min="34" max="34" width="21.140625" style="15" customWidth="1"/>
    <col min="35" max="35" width="24.5703125" style="73" customWidth="1"/>
    <col min="36" max="36" width="13.7109375" style="73" customWidth="1"/>
    <col min="37" max="37" width="17" style="73" customWidth="1"/>
    <col min="38" max="38" width="17.7109375" style="73" customWidth="1"/>
    <col min="39" max="39" width="13.140625" style="73" customWidth="1"/>
    <col min="40" max="40" width="32.28515625" style="15" customWidth="1"/>
    <col min="41" max="41" width="14.85546875" style="67" customWidth="1"/>
    <col min="42" max="42" width="19.42578125" style="56" bestFit="1" customWidth="1"/>
    <col min="43" max="43" width="21.85546875" style="62" bestFit="1" customWidth="1"/>
    <col min="44" max="44" width="22.5703125" style="15" customWidth="1"/>
    <col min="45" max="45" width="20.42578125" style="59" bestFit="1" customWidth="1"/>
    <col min="46" max="46" width="20.85546875" style="15" customWidth="1"/>
    <col min="47" max="47" width="20.42578125" style="59" bestFit="1" customWidth="1"/>
    <col min="48" max="48" width="12.7109375" style="15" bestFit="1" customWidth="1"/>
    <col min="49" max="49" width="21" style="59" bestFit="1" customWidth="1"/>
    <col min="50" max="50" width="56.5703125" style="15" bestFit="1" customWidth="1"/>
    <col min="51" max="51" width="27.42578125" style="63" bestFit="1" customWidth="1"/>
    <col min="52" max="52" width="20.42578125" style="15" bestFit="1" customWidth="1"/>
    <col min="53" max="53" width="26.85546875" style="15" bestFit="1" customWidth="1"/>
    <col min="54" max="54" width="21" style="59" bestFit="1" customWidth="1"/>
    <col min="55" max="55" width="26.85546875" style="15" bestFit="1" customWidth="1"/>
    <col min="56" max="56" width="20.42578125" style="15" bestFit="1" customWidth="1"/>
    <col min="57" max="57" width="26.85546875" style="15" bestFit="1" customWidth="1"/>
    <col min="58" max="58" width="25" style="15" customWidth="1"/>
    <col min="59" max="59" width="32.7109375" style="15" customWidth="1"/>
    <col min="60" max="63" width="18.140625" style="100"/>
    <col min="64" max="16384" width="18.140625" style="15"/>
  </cols>
  <sheetData>
    <row r="1" spans="1:62" thickTop="1" x14ac:dyDescent="0.25">
      <c r="A1" s="241"/>
      <c r="B1" s="243" t="s">
        <v>0</v>
      </c>
      <c r="C1" s="244"/>
      <c r="D1" s="244"/>
      <c r="E1" s="244"/>
      <c r="F1" s="244"/>
      <c r="G1" s="244"/>
      <c r="H1" s="245"/>
      <c r="I1" s="244"/>
      <c r="J1" s="244"/>
      <c r="K1" s="244"/>
      <c r="L1" s="244"/>
      <c r="M1" s="244"/>
      <c r="N1" s="244"/>
      <c r="O1" s="244"/>
      <c r="P1" s="246"/>
      <c r="Q1" s="244"/>
      <c r="R1" s="244"/>
      <c r="S1" s="244"/>
      <c r="T1" s="244"/>
      <c r="U1" s="244"/>
      <c r="V1" s="244"/>
      <c r="W1" s="244"/>
      <c r="X1" s="247"/>
      <c r="Y1" s="244"/>
      <c r="Z1" s="244"/>
      <c r="AA1" s="244"/>
      <c r="AB1" s="244"/>
      <c r="AC1" s="248"/>
      <c r="AD1" s="244"/>
      <c r="AE1" s="244"/>
      <c r="AF1" s="244"/>
      <c r="AG1" s="244"/>
      <c r="AH1" s="244"/>
      <c r="AI1" s="244"/>
      <c r="AJ1" s="244"/>
      <c r="AK1" s="244"/>
      <c r="AL1" s="247"/>
      <c r="AM1" s="244"/>
      <c r="AN1" s="244"/>
      <c r="AO1" s="244"/>
      <c r="AP1" s="244"/>
      <c r="AQ1" s="244"/>
      <c r="AR1" s="244"/>
      <c r="AS1" s="244"/>
      <c r="AT1" s="244"/>
      <c r="AU1" s="244"/>
      <c r="AV1" s="244"/>
      <c r="AW1" s="244"/>
      <c r="AX1" s="244"/>
      <c r="AY1" s="244"/>
      <c r="AZ1" s="244"/>
      <c r="BA1" s="244"/>
      <c r="BB1" s="244"/>
      <c r="BC1" s="244"/>
      <c r="BD1" s="244"/>
      <c r="BE1" s="244"/>
      <c r="BF1" s="249"/>
      <c r="BG1" s="257" t="s">
        <v>1</v>
      </c>
    </row>
    <row r="2" spans="1:62" ht="15" x14ac:dyDescent="0.25">
      <c r="A2" s="242"/>
      <c r="B2" s="243"/>
      <c r="C2" s="244"/>
      <c r="D2" s="244"/>
      <c r="E2" s="244"/>
      <c r="F2" s="244"/>
      <c r="G2" s="244"/>
      <c r="H2" s="245"/>
      <c r="I2" s="244"/>
      <c r="J2" s="244"/>
      <c r="K2" s="244"/>
      <c r="L2" s="244"/>
      <c r="M2" s="244"/>
      <c r="N2" s="244"/>
      <c r="O2" s="244"/>
      <c r="P2" s="246"/>
      <c r="Q2" s="244"/>
      <c r="R2" s="244"/>
      <c r="S2" s="244"/>
      <c r="T2" s="244"/>
      <c r="U2" s="244"/>
      <c r="V2" s="244"/>
      <c r="W2" s="244"/>
      <c r="X2" s="247"/>
      <c r="Y2" s="244"/>
      <c r="Z2" s="244"/>
      <c r="AA2" s="244"/>
      <c r="AB2" s="244"/>
      <c r="AC2" s="248"/>
      <c r="AD2" s="244"/>
      <c r="AE2" s="244"/>
      <c r="AF2" s="244"/>
      <c r="AG2" s="244"/>
      <c r="AH2" s="244"/>
      <c r="AI2" s="244"/>
      <c r="AJ2" s="244"/>
      <c r="AK2" s="244"/>
      <c r="AL2" s="247"/>
      <c r="AM2" s="244"/>
      <c r="AN2" s="244"/>
      <c r="AO2" s="244"/>
      <c r="AP2" s="244"/>
      <c r="AQ2" s="244"/>
      <c r="AR2" s="244"/>
      <c r="AS2" s="244"/>
      <c r="AT2" s="244"/>
      <c r="AU2" s="244"/>
      <c r="AV2" s="244"/>
      <c r="AW2" s="244"/>
      <c r="AX2" s="244"/>
      <c r="AY2" s="244"/>
      <c r="AZ2" s="244"/>
      <c r="BA2" s="244"/>
      <c r="BB2" s="244"/>
      <c r="BC2" s="244"/>
      <c r="BD2" s="244"/>
      <c r="BE2" s="244"/>
      <c r="BF2" s="249"/>
      <c r="BG2" s="258"/>
    </row>
    <row r="3" spans="1:62" x14ac:dyDescent="0.25">
      <c r="A3" s="242"/>
      <c r="B3" s="243"/>
      <c r="C3" s="244"/>
      <c r="D3" s="244"/>
      <c r="E3" s="244"/>
      <c r="F3" s="244"/>
      <c r="G3" s="244"/>
      <c r="H3" s="245"/>
      <c r="I3" s="244"/>
      <c r="J3" s="244"/>
      <c r="K3" s="244"/>
      <c r="L3" s="244"/>
      <c r="M3" s="244"/>
      <c r="N3" s="244"/>
      <c r="O3" s="244"/>
      <c r="P3" s="246"/>
      <c r="Q3" s="244"/>
      <c r="R3" s="244"/>
      <c r="S3" s="244"/>
      <c r="T3" s="244"/>
      <c r="U3" s="244"/>
      <c r="V3" s="244"/>
      <c r="W3" s="244"/>
      <c r="X3" s="247"/>
      <c r="Y3" s="244"/>
      <c r="Z3" s="244"/>
      <c r="AA3" s="244"/>
      <c r="AB3" s="244"/>
      <c r="AC3" s="248"/>
      <c r="AD3" s="244"/>
      <c r="AE3" s="244"/>
      <c r="AF3" s="244"/>
      <c r="AG3" s="244"/>
      <c r="AH3" s="244"/>
      <c r="AI3" s="244"/>
      <c r="AJ3" s="244"/>
      <c r="AK3" s="244"/>
      <c r="AL3" s="247"/>
      <c r="AM3" s="244"/>
      <c r="AN3" s="244"/>
      <c r="AO3" s="244"/>
      <c r="AP3" s="244"/>
      <c r="AQ3" s="244"/>
      <c r="AR3" s="244"/>
      <c r="AS3" s="244"/>
      <c r="AT3" s="244"/>
      <c r="AU3" s="244"/>
      <c r="AV3" s="244"/>
      <c r="AW3" s="244"/>
      <c r="AX3" s="244"/>
      <c r="AY3" s="244"/>
      <c r="AZ3" s="244"/>
      <c r="BA3" s="244"/>
      <c r="BB3" s="244"/>
      <c r="BC3" s="244"/>
      <c r="BD3" s="244"/>
      <c r="BE3" s="244"/>
      <c r="BF3" s="249"/>
      <c r="BG3" s="1" t="s">
        <v>2</v>
      </c>
    </row>
    <row r="4" spans="1:62" x14ac:dyDescent="0.25">
      <c r="A4" s="242"/>
      <c r="B4" s="250"/>
      <c r="C4" s="251"/>
      <c r="D4" s="251"/>
      <c r="E4" s="251"/>
      <c r="F4" s="251"/>
      <c r="G4" s="251"/>
      <c r="H4" s="252"/>
      <c r="I4" s="251"/>
      <c r="J4" s="251"/>
      <c r="K4" s="251"/>
      <c r="L4" s="251"/>
      <c r="M4" s="251"/>
      <c r="N4" s="251"/>
      <c r="O4" s="251"/>
      <c r="P4" s="253"/>
      <c r="Q4" s="251"/>
      <c r="R4" s="251"/>
      <c r="S4" s="251"/>
      <c r="T4" s="251"/>
      <c r="U4" s="251"/>
      <c r="V4" s="251"/>
      <c r="W4" s="251"/>
      <c r="X4" s="254"/>
      <c r="Y4" s="251"/>
      <c r="Z4" s="251"/>
      <c r="AA4" s="251"/>
      <c r="AB4" s="251"/>
      <c r="AC4" s="255"/>
      <c r="AD4" s="251"/>
      <c r="AE4" s="251"/>
      <c r="AF4" s="251"/>
      <c r="AG4" s="251"/>
      <c r="AH4" s="251"/>
      <c r="AI4" s="251"/>
      <c r="AJ4" s="251"/>
      <c r="AK4" s="251"/>
      <c r="AL4" s="254"/>
      <c r="AM4" s="251"/>
      <c r="AN4" s="251"/>
      <c r="AO4" s="251"/>
      <c r="AP4" s="251"/>
      <c r="AQ4" s="251"/>
      <c r="AR4" s="251"/>
      <c r="AS4" s="251"/>
      <c r="AT4" s="251"/>
      <c r="AU4" s="251"/>
      <c r="AV4" s="251"/>
      <c r="AW4" s="251"/>
      <c r="AX4" s="251"/>
      <c r="AY4" s="251"/>
      <c r="AZ4" s="251"/>
      <c r="BA4" s="251"/>
      <c r="BB4" s="251"/>
      <c r="BC4" s="251"/>
      <c r="BD4" s="251"/>
      <c r="BE4" s="251"/>
      <c r="BF4" s="256"/>
      <c r="BG4" s="2" t="s">
        <v>3</v>
      </c>
    </row>
    <row r="5" spans="1:62" x14ac:dyDescent="0.25">
      <c r="A5" s="16" t="s">
        <v>4</v>
      </c>
      <c r="B5" s="17" t="s">
        <v>5</v>
      </c>
      <c r="C5" s="18" t="s">
        <v>6</v>
      </c>
      <c r="D5" s="18" t="s">
        <v>7</v>
      </c>
      <c r="E5" s="19" t="s">
        <v>8</v>
      </c>
      <c r="F5" s="19" t="s">
        <v>9</v>
      </c>
      <c r="G5" s="20" t="s">
        <v>10</v>
      </c>
      <c r="H5" s="140" t="s">
        <v>11</v>
      </c>
      <c r="I5" s="18" t="s">
        <v>12</v>
      </c>
      <c r="J5" s="18" t="s">
        <v>13</v>
      </c>
      <c r="K5" s="18" t="s">
        <v>14</v>
      </c>
      <c r="L5" s="21" t="s">
        <v>15</v>
      </c>
      <c r="M5" s="21" t="s">
        <v>16</v>
      </c>
      <c r="N5" s="22" t="s">
        <v>17</v>
      </c>
      <c r="O5" s="21" t="s">
        <v>18</v>
      </c>
      <c r="P5" s="139" t="s">
        <v>19</v>
      </c>
      <c r="Q5" s="18" t="s">
        <v>20</v>
      </c>
      <c r="R5" s="18" t="s">
        <v>21</v>
      </c>
      <c r="S5" s="18" t="s">
        <v>22</v>
      </c>
      <c r="T5" s="112" t="s">
        <v>23</v>
      </c>
      <c r="U5" s="18" t="s">
        <v>24</v>
      </c>
      <c r="V5" s="18" t="s">
        <v>25</v>
      </c>
      <c r="W5" s="18" t="s">
        <v>26</v>
      </c>
      <c r="X5" s="85" t="s">
        <v>27</v>
      </c>
      <c r="Y5" s="24" t="s">
        <v>28</v>
      </c>
      <c r="Z5" s="18" t="s">
        <v>29</v>
      </c>
      <c r="AA5" s="25" t="s">
        <v>30</v>
      </c>
      <c r="AB5" s="21" t="s">
        <v>31</v>
      </c>
      <c r="AC5" s="144" t="s">
        <v>32</v>
      </c>
      <c r="AD5" s="26" t="s">
        <v>33</v>
      </c>
      <c r="AE5" s="26" t="s">
        <v>619</v>
      </c>
      <c r="AF5" s="26" t="s">
        <v>620</v>
      </c>
      <c r="AG5" s="18" t="s">
        <v>34</v>
      </c>
      <c r="AH5" s="18" t="s">
        <v>35</v>
      </c>
      <c r="AI5" s="21" t="s">
        <v>36</v>
      </c>
      <c r="AJ5" s="27" t="s">
        <v>37</v>
      </c>
      <c r="AK5" s="28" t="s">
        <v>38</v>
      </c>
      <c r="AL5" s="203" t="s">
        <v>39</v>
      </c>
      <c r="AM5" s="23" t="s">
        <v>40</v>
      </c>
      <c r="AN5" s="21" t="s">
        <v>41</v>
      </c>
      <c r="AO5" s="65" t="s">
        <v>42</v>
      </c>
      <c r="AP5" s="68" t="s">
        <v>43</v>
      </c>
      <c r="AQ5" s="61" t="s">
        <v>44</v>
      </c>
      <c r="AR5" s="29" t="s">
        <v>45</v>
      </c>
      <c r="AS5" s="61" t="s">
        <v>46</v>
      </c>
      <c r="AT5" s="29" t="s">
        <v>47</v>
      </c>
      <c r="AU5" s="61" t="s">
        <v>46</v>
      </c>
      <c r="AV5" s="29" t="s">
        <v>48</v>
      </c>
      <c r="AW5" s="61" t="s">
        <v>49</v>
      </c>
      <c r="AX5" s="29" t="s">
        <v>50</v>
      </c>
      <c r="AY5" s="29" t="s">
        <v>51</v>
      </c>
      <c r="AZ5" s="29" t="s">
        <v>46</v>
      </c>
      <c r="BA5" s="29" t="s">
        <v>52</v>
      </c>
      <c r="BB5" s="61" t="s">
        <v>53</v>
      </c>
      <c r="BC5" s="29" t="s">
        <v>54</v>
      </c>
      <c r="BD5" s="29" t="s">
        <v>46</v>
      </c>
      <c r="BE5" s="29" t="s">
        <v>55</v>
      </c>
      <c r="BF5" s="29" t="s">
        <v>46</v>
      </c>
      <c r="BG5" s="29" t="s">
        <v>56</v>
      </c>
    </row>
    <row r="6" spans="1:62" hidden="1" x14ac:dyDescent="0.25">
      <c r="A6" s="159" t="s">
        <v>118</v>
      </c>
      <c r="B6" s="160">
        <v>62293</v>
      </c>
      <c r="C6" s="116" t="s">
        <v>119</v>
      </c>
      <c r="D6" s="116" t="s">
        <v>525</v>
      </c>
      <c r="E6" s="161">
        <v>62263</v>
      </c>
      <c r="F6" s="162" t="s">
        <v>198</v>
      </c>
      <c r="G6" s="117">
        <v>43383</v>
      </c>
      <c r="H6" s="160" t="s">
        <v>147</v>
      </c>
      <c r="I6" s="116" t="s">
        <v>206</v>
      </c>
      <c r="J6" s="116" t="s">
        <v>165</v>
      </c>
      <c r="K6" s="116" t="s">
        <v>526</v>
      </c>
      <c r="L6" s="116">
        <v>811121</v>
      </c>
      <c r="M6" s="116" t="s">
        <v>527</v>
      </c>
      <c r="N6" s="148">
        <v>83000000</v>
      </c>
      <c r="O6" s="163" t="s">
        <v>528</v>
      </c>
      <c r="P6" s="121" t="s">
        <v>529</v>
      </c>
      <c r="Q6" s="116" t="s">
        <v>124</v>
      </c>
      <c r="R6" s="116" t="s">
        <v>125</v>
      </c>
      <c r="S6" s="116">
        <v>32780</v>
      </c>
      <c r="T6" s="117">
        <v>43406</v>
      </c>
      <c r="U6" s="119" t="s">
        <v>213</v>
      </c>
      <c r="V6" s="116" t="s">
        <v>127</v>
      </c>
      <c r="W6" s="116" t="s">
        <v>127</v>
      </c>
      <c r="X6" s="116" t="s">
        <v>530</v>
      </c>
      <c r="Y6" s="116">
        <v>830122566</v>
      </c>
      <c r="Z6" s="161"/>
      <c r="AA6" s="164" t="s">
        <v>531</v>
      </c>
      <c r="AB6" s="157">
        <v>43410</v>
      </c>
      <c r="AC6" s="120">
        <v>869362405</v>
      </c>
      <c r="AD6" s="120">
        <v>0</v>
      </c>
      <c r="AE6" s="148"/>
      <c r="AF6" s="148"/>
      <c r="AG6" s="148">
        <f>+AC6+AD6</f>
        <v>869362405</v>
      </c>
      <c r="AH6" s="148"/>
      <c r="AI6" s="201"/>
      <c r="AJ6" s="120" t="s">
        <v>142</v>
      </c>
      <c r="AK6" s="117"/>
      <c r="AL6" s="204">
        <v>44027</v>
      </c>
      <c r="AM6" s="163">
        <f t="shared" ref="AM6" si="0">+AL6-AK6</f>
        <v>44027</v>
      </c>
      <c r="AN6" s="116" t="s">
        <v>532</v>
      </c>
      <c r="AO6" s="161">
        <v>79335420</v>
      </c>
      <c r="AP6" s="210">
        <v>8389986</v>
      </c>
      <c r="AQ6" s="211">
        <v>43546</v>
      </c>
      <c r="AR6" s="120">
        <v>28897283</v>
      </c>
      <c r="AS6" s="157">
        <v>43587</v>
      </c>
      <c r="AT6" s="120">
        <v>2441025.58</v>
      </c>
      <c r="AU6" s="157">
        <v>43599</v>
      </c>
      <c r="AW6" s="15"/>
      <c r="AX6" s="148"/>
      <c r="AY6" s="157"/>
      <c r="AZ6" s="165"/>
      <c r="BA6" s="165"/>
      <c r="BB6" s="148"/>
      <c r="BC6" s="166"/>
      <c r="BD6" s="157"/>
      <c r="BE6" s="166"/>
      <c r="BF6" s="157"/>
      <c r="BG6" s="121">
        <f t="shared" ref="BG6:BG26" si="1">+BE6+BC6+BA6+AY6+AM6</f>
        <v>44027</v>
      </c>
      <c r="BH6" s="74"/>
      <c r="BI6" s="75"/>
      <c r="BJ6" s="74"/>
    </row>
    <row r="7" spans="1:62" x14ac:dyDescent="0.25">
      <c r="A7" s="80" t="s">
        <v>118</v>
      </c>
      <c r="B7" s="4">
        <v>130</v>
      </c>
      <c r="C7" s="5" t="s">
        <v>119</v>
      </c>
      <c r="D7" s="5" t="s">
        <v>339</v>
      </c>
      <c r="E7" s="226" t="s">
        <v>633</v>
      </c>
      <c r="F7" s="7" t="s">
        <v>133</v>
      </c>
      <c r="G7" s="81">
        <v>43518</v>
      </c>
      <c r="H7" s="4" t="s">
        <v>147</v>
      </c>
      <c r="I7" s="5" t="s">
        <v>340</v>
      </c>
      <c r="J7" s="5" t="s">
        <v>179</v>
      </c>
      <c r="K7" s="5" t="s">
        <v>341</v>
      </c>
      <c r="L7" s="5">
        <v>82121503</v>
      </c>
      <c r="M7" s="5" t="s">
        <v>342</v>
      </c>
      <c r="N7" s="9">
        <v>115000000</v>
      </c>
      <c r="O7" s="14">
        <v>26419</v>
      </c>
      <c r="P7" s="11" t="s">
        <v>316</v>
      </c>
      <c r="Q7" s="5" t="s">
        <v>124</v>
      </c>
      <c r="R7" s="5" t="s">
        <v>125</v>
      </c>
      <c r="S7" s="5" t="s">
        <v>509</v>
      </c>
      <c r="T7" s="81">
        <v>43598</v>
      </c>
      <c r="U7" s="12" t="s">
        <v>159</v>
      </c>
      <c r="V7" s="5" t="s">
        <v>127</v>
      </c>
      <c r="W7" s="5" t="s">
        <v>237</v>
      </c>
      <c r="X7" s="5" t="s">
        <v>510</v>
      </c>
      <c r="Y7" s="5">
        <v>830053669</v>
      </c>
      <c r="Z7" s="6">
        <v>5</v>
      </c>
      <c r="AA7" s="13">
        <v>132619</v>
      </c>
      <c r="AB7" s="8">
        <v>43598</v>
      </c>
      <c r="AC7" s="10">
        <v>115000000</v>
      </c>
      <c r="AD7" s="194">
        <v>0</v>
      </c>
      <c r="AE7" s="9"/>
      <c r="AF7" s="9"/>
      <c r="AG7" s="195">
        <f>+AC7+AD7</f>
        <v>115000000</v>
      </c>
      <c r="AH7" s="9" t="s">
        <v>493</v>
      </c>
      <c r="AI7" s="228">
        <v>43599</v>
      </c>
      <c r="AJ7" s="5" t="s">
        <v>264</v>
      </c>
      <c r="AK7" s="227">
        <v>43602</v>
      </c>
      <c r="AL7" s="205">
        <v>43830</v>
      </c>
      <c r="AM7" s="14">
        <f t="shared" ref="AM7:AM12" si="2">(AL7-AK7)</f>
        <v>228</v>
      </c>
      <c r="AN7" s="5" t="s">
        <v>511</v>
      </c>
      <c r="AO7" s="6">
        <v>39545769</v>
      </c>
      <c r="AP7" s="87"/>
      <c r="AQ7" s="88"/>
      <c r="AR7" s="10"/>
      <c r="AS7" s="52"/>
      <c r="AT7" s="10"/>
      <c r="AU7" s="52"/>
      <c r="AV7" s="10"/>
      <c r="AW7" s="52"/>
      <c r="AX7" s="9">
        <f t="shared" ref="AX7" si="3">+AV7+AT7+AR7+AP7+AG7</f>
        <v>115000000</v>
      </c>
      <c r="AY7" s="58"/>
      <c r="AZ7" s="8"/>
      <c r="BA7" s="58"/>
      <c r="BB7" s="52"/>
      <c r="BC7" s="58"/>
      <c r="BD7" s="8"/>
      <c r="BE7" s="58"/>
      <c r="BF7" s="8"/>
      <c r="BG7" s="11">
        <f t="shared" si="1"/>
        <v>228</v>
      </c>
    </row>
    <row r="8" spans="1:62" ht="18" customHeight="1" x14ac:dyDescent="0.25">
      <c r="A8" s="147" t="s">
        <v>118</v>
      </c>
      <c r="B8" s="4">
        <v>214</v>
      </c>
      <c r="C8" s="5" t="s">
        <v>119</v>
      </c>
      <c r="D8" s="94" t="s">
        <v>353</v>
      </c>
      <c r="E8" s="6" t="s">
        <v>354</v>
      </c>
      <c r="F8" s="7" t="s">
        <v>145</v>
      </c>
      <c r="G8" s="81">
        <v>43538</v>
      </c>
      <c r="H8" s="4" t="s">
        <v>166</v>
      </c>
      <c r="I8" s="5" t="s">
        <v>166</v>
      </c>
      <c r="J8" s="5" t="s">
        <v>179</v>
      </c>
      <c r="K8" s="5" t="s">
        <v>355</v>
      </c>
      <c r="L8" s="5">
        <v>841315</v>
      </c>
      <c r="M8" s="5" t="s">
        <v>356</v>
      </c>
      <c r="N8" s="9">
        <v>2962197277</v>
      </c>
      <c r="O8" s="14">
        <v>21619</v>
      </c>
      <c r="P8" s="11" t="s">
        <v>357</v>
      </c>
      <c r="Q8" s="5" t="s">
        <v>124</v>
      </c>
      <c r="R8" s="5" t="s">
        <v>125</v>
      </c>
      <c r="S8" s="5" t="s">
        <v>512</v>
      </c>
      <c r="T8" s="81">
        <v>43607</v>
      </c>
      <c r="U8" s="12" t="s">
        <v>513</v>
      </c>
      <c r="V8" s="5" t="s">
        <v>127</v>
      </c>
      <c r="W8" s="5" t="s">
        <v>127</v>
      </c>
      <c r="X8" s="5" t="s">
        <v>514</v>
      </c>
      <c r="Y8" s="5">
        <v>901285293</v>
      </c>
      <c r="Z8" s="6">
        <v>2</v>
      </c>
      <c r="AA8" s="229" t="s">
        <v>635</v>
      </c>
      <c r="AB8" s="8">
        <v>43607</v>
      </c>
      <c r="AC8" s="10">
        <v>66392941</v>
      </c>
      <c r="AD8" s="10">
        <v>112091530</v>
      </c>
      <c r="AE8" s="9">
        <v>111785268</v>
      </c>
      <c r="AF8" s="9">
        <v>55433242</v>
      </c>
      <c r="AG8" s="195">
        <f>+AC8+AD8+AE8+AF8</f>
        <v>345702981</v>
      </c>
      <c r="AH8" s="9" t="s">
        <v>493</v>
      </c>
      <c r="AI8" s="228">
        <v>43609</v>
      </c>
      <c r="AJ8" s="5" t="s">
        <v>143</v>
      </c>
      <c r="AK8" s="81">
        <v>43609</v>
      </c>
      <c r="AL8" s="205">
        <v>44742</v>
      </c>
      <c r="AM8" s="14">
        <f t="shared" si="2"/>
        <v>1133</v>
      </c>
      <c r="AN8" s="5" t="s">
        <v>636</v>
      </c>
      <c r="AO8" s="6">
        <v>1020712442</v>
      </c>
      <c r="AP8" s="87"/>
      <c r="AQ8" s="88"/>
      <c r="AR8" s="10"/>
      <c r="AS8" s="81"/>
      <c r="AT8" s="10"/>
      <c r="AU8" s="81"/>
      <c r="AV8" s="9"/>
      <c r="AW8" s="81"/>
      <c r="AX8" s="9">
        <f t="shared" ref="AX8" si="4">+AV8+AT8+AR8+AP8+AG8</f>
        <v>345702981</v>
      </c>
      <c r="AY8" s="97"/>
      <c r="AZ8" s="81"/>
      <c r="BA8" s="97"/>
      <c r="BB8" s="81"/>
      <c r="BC8" s="58"/>
      <c r="BD8" s="8"/>
      <c r="BE8" s="58"/>
      <c r="BF8" s="8"/>
      <c r="BG8" s="11">
        <f t="shared" si="1"/>
        <v>1133</v>
      </c>
    </row>
    <row r="9" spans="1:62" ht="20.25" customHeight="1" x14ac:dyDescent="0.25">
      <c r="A9" s="147" t="s">
        <v>118</v>
      </c>
      <c r="B9" s="4">
        <v>214</v>
      </c>
      <c r="C9" s="5" t="s">
        <v>119</v>
      </c>
      <c r="D9" s="94" t="s">
        <v>538</v>
      </c>
      <c r="E9" s="6" t="s">
        <v>354</v>
      </c>
      <c r="F9" s="7" t="s">
        <v>145</v>
      </c>
      <c r="G9" s="81">
        <v>43538</v>
      </c>
      <c r="H9" s="4" t="s">
        <v>166</v>
      </c>
      <c r="I9" s="5" t="s">
        <v>166</v>
      </c>
      <c r="J9" s="5" t="s">
        <v>179</v>
      </c>
      <c r="K9" s="5" t="s">
        <v>355</v>
      </c>
      <c r="L9" s="5">
        <v>841315</v>
      </c>
      <c r="M9" s="5" t="s">
        <v>356</v>
      </c>
      <c r="N9" s="9">
        <v>2962197277</v>
      </c>
      <c r="O9" s="14">
        <v>21619</v>
      </c>
      <c r="P9" s="11" t="s">
        <v>357</v>
      </c>
      <c r="Q9" s="5" t="s">
        <v>124</v>
      </c>
      <c r="R9" s="5" t="s">
        <v>125</v>
      </c>
      <c r="S9" s="5" t="s">
        <v>515</v>
      </c>
      <c r="T9" s="81">
        <v>43607</v>
      </c>
      <c r="U9" s="12" t="s">
        <v>513</v>
      </c>
      <c r="V9" s="5" t="s">
        <v>127</v>
      </c>
      <c r="W9" s="5" t="s">
        <v>127</v>
      </c>
      <c r="X9" s="5" t="s">
        <v>516</v>
      </c>
      <c r="Y9" s="5">
        <v>860524654</v>
      </c>
      <c r="Z9" s="6">
        <v>6</v>
      </c>
      <c r="AA9" s="229" t="s">
        <v>634</v>
      </c>
      <c r="AB9" s="8">
        <v>43607</v>
      </c>
      <c r="AC9" s="10">
        <v>495386797</v>
      </c>
      <c r="AD9" s="10">
        <v>825961732</v>
      </c>
      <c r="AE9" s="9">
        <v>825053380</v>
      </c>
      <c r="AF9" s="9">
        <v>404910063</v>
      </c>
      <c r="AG9" s="195">
        <f>+AC9+AD9+AE9+AF9</f>
        <v>2551311972</v>
      </c>
      <c r="AH9" s="9" t="s">
        <v>493</v>
      </c>
      <c r="AI9" s="228">
        <v>43609</v>
      </c>
      <c r="AJ9" s="5" t="s">
        <v>143</v>
      </c>
      <c r="AK9" s="81">
        <v>43609</v>
      </c>
      <c r="AL9" s="205">
        <v>44742</v>
      </c>
      <c r="AM9" s="14">
        <f t="shared" si="2"/>
        <v>1133</v>
      </c>
      <c r="AN9" s="5" t="s">
        <v>636</v>
      </c>
      <c r="AO9" s="6">
        <v>1020712442</v>
      </c>
      <c r="AP9" s="87"/>
      <c r="AQ9" s="88"/>
      <c r="AR9" s="10"/>
      <c r="AS9" s="81"/>
      <c r="AT9" s="10"/>
      <c r="AU9" s="81"/>
      <c r="AV9" s="9"/>
      <c r="AW9" s="81"/>
      <c r="AX9" s="9">
        <f t="shared" ref="AX9" si="5">+AV9+AT9+AR9+AP9+AG9</f>
        <v>2551311972</v>
      </c>
      <c r="AY9" s="97"/>
      <c r="AZ9" s="81"/>
      <c r="BA9" s="97"/>
      <c r="BB9" s="81"/>
      <c r="BC9" s="58"/>
      <c r="BD9" s="8"/>
      <c r="BE9" s="58"/>
      <c r="BF9" s="8"/>
      <c r="BG9" s="11">
        <f t="shared" si="1"/>
        <v>1133</v>
      </c>
    </row>
    <row r="10" spans="1:62" x14ac:dyDescent="0.25">
      <c r="A10" s="91" t="s">
        <v>346</v>
      </c>
      <c r="B10" s="4">
        <v>76</v>
      </c>
      <c r="C10" s="5" t="s">
        <v>119</v>
      </c>
      <c r="D10" s="5" t="s">
        <v>359</v>
      </c>
      <c r="E10" s="6" t="s">
        <v>360</v>
      </c>
      <c r="F10" s="7" t="s">
        <v>145</v>
      </c>
      <c r="G10" s="81">
        <v>43550</v>
      </c>
      <c r="H10" s="4" t="s">
        <v>135</v>
      </c>
      <c r="I10" s="5" t="s">
        <v>151</v>
      </c>
      <c r="J10" s="5" t="s">
        <v>179</v>
      </c>
      <c r="K10" s="5" t="s">
        <v>361</v>
      </c>
      <c r="L10" s="5">
        <v>801315</v>
      </c>
      <c r="M10" s="5" t="s">
        <v>362</v>
      </c>
      <c r="N10" s="9">
        <v>21771464</v>
      </c>
      <c r="O10" s="14">
        <v>32919</v>
      </c>
      <c r="P10" s="11" t="s">
        <v>357</v>
      </c>
      <c r="Q10" s="5" t="s">
        <v>124</v>
      </c>
      <c r="R10" s="5" t="s">
        <v>125</v>
      </c>
      <c r="S10" s="5" t="s">
        <v>539</v>
      </c>
      <c r="T10" s="81">
        <v>43616</v>
      </c>
      <c r="U10" s="12" t="s">
        <v>151</v>
      </c>
      <c r="V10" s="5" t="s">
        <v>182</v>
      </c>
      <c r="W10" s="5" t="s">
        <v>237</v>
      </c>
      <c r="X10" s="5" t="s">
        <v>540</v>
      </c>
      <c r="Y10" s="5">
        <v>830087099</v>
      </c>
      <c r="Z10" s="6">
        <v>3</v>
      </c>
      <c r="AA10" s="13">
        <v>158519</v>
      </c>
      <c r="AB10" s="8">
        <v>43616</v>
      </c>
      <c r="AC10" s="10">
        <v>18719834</v>
      </c>
      <c r="AD10" s="194">
        <v>0</v>
      </c>
      <c r="AE10" s="9"/>
      <c r="AF10" s="9"/>
      <c r="AG10" s="195">
        <f t="shared" ref="AG10:AG22" si="6">+AC10+AD10</f>
        <v>18719834</v>
      </c>
      <c r="AH10" s="9"/>
      <c r="AI10" s="10"/>
      <c r="AJ10" s="10" t="s">
        <v>142</v>
      </c>
      <c r="AK10" s="227"/>
      <c r="AL10" s="205">
        <v>43829</v>
      </c>
      <c r="AM10" s="14">
        <f t="shared" si="2"/>
        <v>43829</v>
      </c>
      <c r="AN10" s="5" t="s">
        <v>637</v>
      </c>
      <c r="AO10" s="6">
        <v>1095787871</v>
      </c>
      <c r="AP10" s="87"/>
      <c r="AQ10" s="88"/>
      <c r="AR10" s="10"/>
      <c r="AS10" s="81"/>
      <c r="AT10" s="10"/>
      <c r="AU10" s="81"/>
      <c r="AV10" s="9"/>
      <c r="AW10" s="81"/>
      <c r="AX10" s="9">
        <f t="shared" ref="AX10" si="7">+AV10+AT10+AR10+AP10+AG10</f>
        <v>18719834</v>
      </c>
      <c r="AY10" s="97"/>
      <c r="AZ10" s="81"/>
      <c r="BA10" s="97"/>
      <c r="BB10" s="81"/>
      <c r="BC10" s="58"/>
      <c r="BD10" s="8"/>
      <c r="BE10" s="58"/>
      <c r="BF10" s="8"/>
      <c r="BG10" s="11">
        <f t="shared" si="1"/>
        <v>43829</v>
      </c>
    </row>
    <row r="11" spans="1:62" x14ac:dyDescent="0.25">
      <c r="A11" s="91" t="s">
        <v>118</v>
      </c>
      <c r="B11" s="4">
        <v>91</v>
      </c>
      <c r="C11" s="5" t="s">
        <v>119</v>
      </c>
      <c r="D11" s="5" t="s">
        <v>364</v>
      </c>
      <c r="E11" s="6" t="s">
        <v>365</v>
      </c>
      <c r="F11" s="7" t="s">
        <v>145</v>
      </c>
      <c r="G11" s="81">
        <v>43551</v>
      </c>
      <c r="H11" s="4" t="s">
        <v>135</v>
      </c>
      <c r="I11" s="5" t="s">
        <v>366</v>
      </c>
      <c r="J11" s="5" t="s">
        <v>179</v>
      </c>
      <c r="K11" s="5" t="s">
        <v>367</v>
      </c>
      <c r="L11" s="5">
        <v>78181502</v>
      </c>
      <c r="M11" s="5" t="s">
        <v>363</v>
      </c>
      <c r="N11" s="9">
        <v>15000000</v>
      </c>
      <c r="O11" s="14">
        <v>30019</v>
      </c>
      <c r="P11" s="11" t="s">
        <v>316</v>
      </c>
      <c r="Q11" s="5" t="s">
        <v>124</v>
      </c>
      <c r="R11" s="5" t="s">
        <v>125</v>
      </c>
      <c r="S11" s="5" t="s">
        <v>517</v>
      </c>
      <c r="T11" s="81">
        <v>43594</v>
      </c>
      <c r="U11" s="12" t="s">
        <v>159</v>
      </c>
      <c r="V11" s="5" t="s">
        <v>219</v>
      </c>
      <c r="W11" s="5" t="s">
        <v>271</v>
      </c>
      <c r="X11" s="5" t="s">
        <v>518</v>
      </c>
      <c r="Y11" s="5">
        <v>1128434860</v>
      </c>
      <c r="Z11" s="6"/>
      <c r="AA11" s="13">
        <v>131119</v>
      </c>
      <c r="AB11" s="8">
        <v>43594</v>
      </c>
      <c r="AC11" s="10">
        <v>15000000</v>
      </c>
      <c r="AD11" s="194">
        <v>0</v>
      </c>
      <c r="AE11" s="9"/>
      <c r="AF11" s="9"/>
      <c r="AG11" s="195">
        <f t="shared" si="6"/>
        <v>15000000</v>
      </c>
      <c r="AH11" s="9"/>
      <c r="AI11" s="9"/>
      <c r="AJ11" s="10" t="s">
        <v>142</v>
      </c>
      <c r="AK11" s="227">
        <v>43598</v>
      </c>
      <c r="AL11" s="205">
        <v>43830</v>
      </c>
      <c r="AM11" s="14">
        <f t="shared" si="2"/>
        <v>232</v>
      </c>
      <c r="AN11" s="5" t="s">
        <v>519</v>
      </c>
      <c r="AO11" s="6">
        <v>30738603</v>
      </c>
      <c r="AP11" s="87"/>
      <c r="AQ11" s="88"/>
      <c r="AR11" s="10"/>
      <c r="AS11" s="81"/>
      <c r="AT11" s="10"/>
      <c r="AU11" s="81"/>
      <c r="AV11" s="9"/>
      <c r="AW11" s="81"/>
      <c r="AX11" s="9">
        <f t="shared" ref="AX11" si="8">+AV11+AT11+AR11+AP11+AG11</f>
        <v>15000000</v>
      </c>
      <c r="AY11" s="97"/>
      <c r="AZ11" s="81"/>
      <c r="BA11" s="97"/>
      <c r="BB11" s="81"/>
      <c r="BC11" s="58"/>
      <c r="BD11" s="8"/>
      <c r="BE11" s="58"/>
      <c r="BF11" s="8"/>
      <c r="BG11" s="11">
        <f t="shared" si="1"/>
        <v>232</v>
      </c>
    </row>
    <row r="12" spans="1:62" x14ac:dyDescent="0.25">
      <c r="A12" s="91" t="s">
        <v>118</v>
      </c>
      <c r="B12" s="4">
        <v>27</v>
      </c>
      <c r="C12" s="5" t="s">
        <v>119</v>
      </c>
      <c r="D12" s="5" t="s">
        <v>368</v>
      </c>
      <c r="E12" s="6" t="s">
        <v>369</v>
      </c>
      <c r="F12" s="7" t="s">
        <v>145</v>
      </c>
      <c r="G12" s="81">
        <v>43544</v>
      </c>
      <c r="H12" s="4" t="s">
        <v>147</v>
      </c>
      <c r="I12" s="5" t="s">
        <v>366</v>
      </c>
      <c r="J12" s="5" t="s">
        <v>165</v>
      </c>
      <c r="K12" s="5" t="s">
        <v>370</v>
      </c>
      <c r="L12" s="5">
        <v>721033</v>
      </c>
      <c r="M12" s="5" t="s">
        <v>371</v>
      </c>
      <c r="N12" s="9">
        <v>90000000</v>
      </c>
      <c r="O12" s="14">
        <v>30919</v>
      </c>
      <c r="P12" s="11" t="s">
        <v>318</v>
      </c>
      <c r="Q12" s="5" t="s">
        <v>124</v>
      </c>
      <c r="R12" s="5" t="s">
        <v>125</v>
      </c>
      <c r="S12" s="5" t="s">
        <v>520</v>
      </c>
      <c r="T12" s="81">
        <v>43609</v>
      </c>
      <c r="U12" s="12" t="s">
        <v>159</v>
      </c>
      <c r="V12" s="5" t="s">
        <v>224</v>
      </c>
      <c r="W12" s="183" t="s">
        <v>237</v>
      </c>
      <c r="X12" s="5" t="s">
        <v>521</v>
      </c>
      <c r="Y12" s="5">
        <v>830100010</v>
      </c>
      <c r="Z12" s="6">
        <v>4</v>
      </c>
      <c r="AA12" s="13">
        <v>152919</v>
      </c>
      <c r="AB12" s="8">
        <v>43609</v>
      </c>
      <c r="AC12" s="10">
        <v>74428905</v>
      </c>
      <c r="AD12" s="194">
        <v>0</v>
      </c>
      <c r="AE12" s="9"/>
      <c r="AF12" s="9"/>
      <c r="AG12" s="195">
        <f t="shared" si="6"/>
        <v>74428905</v>
      </c>
      <c r="AH12" s="9" t="s">
        <v>493</v>
      </c>
      <c r="AI12" s="230">
        <v>43613</v>
      </c>
      <c r="AJ12" s="5" t="s">
        <v>264</v>
      </c>
      <c r="AK12" s="81">
        <v>43613</v>
      </c>
      <c r="AL12" s="205">
        <v>43830</v>
      </c>
      <c r="AM12" s="14">
        <f t="shared" si="2"/>
        <v>217</v>
      </c>
      <c r="AN12" s="5" t="s">
        <v>638</v>
      </c>
      <c r="AO12" s="6">
        <v>79617900</v>
      </c>
      <c r="AP12" s="87"/>
      <c r="AQ12" s="88"/>
      <c r="AR12" s="10"/>
      <c r="AS12" s="81"/>
      <c r="AT12" s="10"/>
      <c r="AU12" s="81"/>
      <c r="AV12" s="9"/>
      <c r="AW12" s="81"/>
      <c r="AX12" s="9">
        <f t="shared" ref="AX12" si="9">+AV12+AT12+AR12+AP12+AG12</f>
        <v>74428905</v>
      </c>
      <c r="AY12" s="97"/>
      <c r="AZ12" s="81"/>
      <c r="BA12" s="97"/>
      <c r="BB12" s="81"/>
      <c r="BC12" s="58"/>
      <c r="BD12" s="8"/>
      <c r="BE12" s="58"/>
      <c r="BF12" s="8"/>
      <c r="BG12" s="11">
        <f t="shared" si="1"/>
        <v>217</v>
      </c>
    </row>
    <row r="13" spans="1:62" hidden="1" x14ac:dyDescent="0.25">
      <c r="A13" s="91" t="s">
        <v>118</v>
      </c>
      <c r="B13" s="4">
        <v>176</v>
      </c>
      <c r="C13" s="5" t="s">
        <v>119</v>
      </c>
      <c r="D13" s="5" t="s">
        <v>372</v>
      </c>
      <c r="E13" s="6" t="s">
        <v>373</v>
      </c>
      <c r="F13" s="7" t="s">
        <v>145</v>
      </c>
      <c r="G13" s="81">
        <v>43542</v>
      </c>
      <c r="H13" s="4" t="s">
        <v>166</v>
      </c>
      <c r="I13" s="5" t="s">
        <v>166</v>
      </c>
      <c r="J13" s="5" t="s">
        <v>205</v>
      </c>
      <c r="K13" s="5" t="s">
        <v>374</v>
      </c>
      <c r="L13" s="5">
        <v>551218</v>
      </c>
      <c r="M13" s="5" t="s">
        <v>375</v>
      </c>
      <c r="N13" s="9">
        <v>4852398752</v>
      </c>
      <c r="O13" s="14">
        <v>20619</v>
      </c>
      <c r="P13" s="11" t="s">
        <v>316</v>
      </c>
      <c r="Q13" s="5" t="s">
        <v>149</v>
      </c>
      <c r="R13" s="5"/>
      <c r="S13" s="5"/>
      <c r="T13" s="81"/>
      <c r="U13" s="12"/>
      <c r="V13" s="5"/>
      <c r="W13" s="5"/>
      <c r="X13" s="5"/>
      <c r="Y13" s="5"/>
      <c r="Z13" s="6"/>
      <c r="AA13" s="13"/>
      <c r="AB13" s="81"/>
      <c r="AC13" s="10"/>
      <c r="AD13" s="10"/>
      <c r="AE13" s="9"/>
      <c r="AF13" s="9"/>
      <c r="AG13" s="195">
        <f t="shared" si="6"/>
        <v>0</v>
      </c>
      <c r="AH13" s="10"/>
      <c r="AI13" s="81"/>
      <c r="AJ13" s="5"/>
      <c r="AK13" s="81"/>
      <c r="AL13" s="81"/>
      <c r="AM13" s="14"/>
      <c r="AN13" s="5"/>
      <c r="AO13" s="12"/>
      <c r="AP13" s="216"/>
      <c r="AQ13" s="217"/>
      <c r="AR13" s="10"/>
      <c r="AS13" s="81"/>
      <c r="AT13" s="10"/>
      <c r="AU13" s="81"/>
      <c r="AV13" s="9"/>
      <c r="AW13" s="81"/>
      <c r="AX13" s="9"/>
      <c r="AY13" s="97"/>
      <c r="AZ13" s="81"/>
      <c r="BA13" s="97"/>
      <c r="BB13" s="81"/>
      <c r="BC13" s="58"/>
      <c r="BD13" s="8"/>
      <c r="BE13" s="58"/>
      <c r="BF13" s="8"/>
      <c r="BG13" s="11">
        <f t="shared" si="1"/>
        <v>0</v>
      </c>
    </row>
    <row r="14" spans="1:62" hidden="1" x14ac:dyDescent="0.25">
      <c r="A14" s="115" t="s">
        <v>346</v>
      </c>
      <c r="B14" s="4">
        <v>171</v>
      </c>
      <c r="C14" s="5" t="s">
        <v>119</v>
      </c>
      <c r="D14" s="5" t="s">
        <v>458</v>
      </c>
      <c r="E14" s="6" t="s">
        <v>459</v>
      </c>
      <c r="F14" s="7" t="s">
        <v>156</v>
      </c>
      <c r="G14" s="81">
        <v>43581</v>
      </c>
      <c r="H14" s="4" t="s">
        <v>147</v>
      </c>
      <c r="I14" s="5" t="s">
        <v>212</v>
      </c>
      <c r="J14" s="5" t="s">
        <v>186</v>
      </c>
      <c r="K14" s="5" t="s">
        <v>460</v>
      </c>
      <c r="L14" s="5">
        <v>531030</v>
      </c>
      <c r="M14" s="5" t="s">
        <v>461</v>
      </c>
      <c r="N14" s="9">
        <v>550000000</v>
      </c>
      <c r="O14" s="14">
        <v>31319</v>
      </c>
      <c r="P14" s="11" t="s">
        <v>462</v>
      </c>
      <c r="Q14" s="5" t="s">
        <v>149</v>
      </c>
      <c r="R14" s="5"/>
      <c r="S14" s="5"/>
      <c r="T14" s="81"/>
      <c r="U14" s="12"/>
      <c r="V14" s="5"/>
      <c r="W14" s="5"/>
      <c r="X14" s="5"/>
      <c r="Y14" s="5"/>
      <c r="Z14" s="6"/>
      <c r="AA14" s="13"/>
      <c r="AB14" s="81"/>
      <c r="AC14" s="10"/>
      <c r="AD14" s="10"/>
      <c r="AE14" s="9"/>
      <c r="AF14" s="9"/>
      <c r="AG14" s="195">
        <f t="shared" si="6"/>
        <v>0</v>
      </c>
      <c r="AH14" s="10"/>
      <c r="AI14" s="81"/>
      <c r="AJ14" s="5"/>
      <c r="AK14" s="81"/>
      <c r="AL14" s="81"/>
      <c r="AM14" s="14"/>
      <c r="AN14" s="5"/>
      <c r="AO14" s="12"/>
      <c r="AP14" s="212"/>
      <c r="AQ14" s="213"/>
      <c r="AR14" s="10"/>
      <c r="AS14" s="81"/>
      <c r="AT14" s="10"/>
      <c r="AU14" s="81"/>
      <c r="AV14" s="9"/>
      <c r="AW14" s="81"/>
      <c r="AX14" s="9"/>
      <c r="AY14" s="97"/>
      <c r="AZ14" s="81"/>
      <c r="BA14" s="97"/>
      <c r="BB14" s="81"/>
      <c r="BC14" s="58"/>
      <c r="BD14" s="8"/>
      <c r="BE14" s="58"/>
      <c r="BF14" s="8"/>
      <c r="BG14" s="11">
        <f t="shared" si="1"/>
        <v>0</v>
      </c>
    </row>
    <row r="15" spans="1:62" x14ac:dyDescent="0.25">
      <c r="A15" s="115" t="s">
        <v>118</v>
      </c>
      <c r="B15" s="4">
        <v>9</v>
      </c>
      <c r="C15" s="5" t="s">
        <v>119</v>
      </c>
      <c r="D15" s="5" t="s">
        <v>463</v>
      </c>
      <c r="E15" s="6" t="s">
        <v>464</v>
      </c>
      <c r="F15" s="7" t="s">
        <v>156</v>
      </c>
      <c r="G15" s="81">
        <v>43580</v>
      </c>
      <c r="H15" s="4" t="s">
        <v>122</v>
      </c>
      <c r="I15" s="5" t="s">
        <v>123</v>
      </c>
      <c r="J15" s="5" t="s">
        <v>165</v>
      </c>
      <c r="K15" s="5" t="s">
        <v>465</v>
      </c>
      <c r="L15" s="5">
        <v>43233201</v>
      </c>
      <c r="M15" s="5" t="s">
        <v>466</v>
      </c>
      <c r="N15" s="9">
        <v>25563580</v>
      </c>
      <c r="O15" s="14">
        <v>37619</v>
      </c>
      <c r="P15" s="11" t="s">
        <v>318</v>
      </c>
      <c r="Q15" s="5" t="s">
        <v>124</v>
      </c>
      <c r="R15" s="5" t="s">
        <v>125</v>
      </c>
      <c r="S15" s="5" t="s">
        <v>522</v>
      </c>
      <c r="T15" s="81">
        <v>43614</v>
      </c>
      <c r="U15" s="12" t="s">
        <v>181</v>
      </c>
      <c r="V15" s="5" t="s">
        <v>127</v>
      </c>
      <c r="W15" s="5" t="s">
        <v>127</v>
      </c>
      <c r="X15" s="5" t="s">
        <v>523</v>
      </c>
      <c r="Y15" s="94">
        <v>900210800</v>
      </c>
      <c r="Z15" s="6">
        <v>1</v>
      </c>
      <c r="AA15" s="13">
        <v>156319</v>
      </c>
      <c r="AB15" s="8">
        <v>43614</v>
      </c>
      <c r="AC15" s="10">
        <v>21300000</v>
      </c>
      <c r="AD15" s="194">
        <v>0</v>
      </c>
      <c r="AE15" s="9"/>
      <c r="AF15" s="9"/>
      <c r="AG15" s="195">
        <f t="shared" si="6"/>
        <v>21300000</v>
      </c>
      <c r="AH15" s="10"/>
      <c r="AI15" s="10"/>
      <c r="AJ15" s="10" t="s">
        <v>142</v>
      </c>
      <c r="AK15" s="231"/>
      <c r="AL15" s="205">
        <v>43646</v>
      </c>
      <c r="AM15" s="14">
        <f t="shared" ref="AM15:AM16" si="10">(AL15-AK15)</f>
        <v>43646</v>
      </c>
      <c r="AN15" s="5" t="s">
        <v>639</v>
      </c>
      <c r="AO15" s="6">
        <v>79717103</v>
      </c>
      <c r="AP15" s="87"/>
      <c r="AQ15" s="88"/>
      <c r="AR15" s="10"/>
      <c r="AS15" s="81"/>
      <c r="AT15" s="10"/>
      <c r="AU15" s="81"/>
      <c r="AV15" s="9"/>
      <c r="AW15" s="81"/>
      <c r="AX15" s="9">
        <f t="shared" ref="AX15" si="11">+AV15+AT15+AR15+AP15+AG15</f>
        <v>21300000</v>
      </c>
      <c r="AY15" s="97"/>
      <c r="AZ15" s="81"/>
      <c r="BA15" s="97"/>
      <c r="BB15" s="81"/>
      <c r="BC15" s="58"/>
      <c r="BD15" s="8"/>
      <c r="BE15" s="58"/>
      <c r="BF15" s="8"/>
      <c r="BG15" s="11">
        <f t="shared" si="1"/>
        <v>43646</v>
      </c>
    </row>
    <row r="16" spans="1:62" ht="19.5" customHeight="1" x14ac:dyDescent="0.25">
      <c r="A16" s="115" t="s">
        <v>131</v>
      </c>
      <c r="B16" s="4">
        <v>172</v>
      </c>
      <c r="C16" s="5" t="s">
        <v>119</v>
      </c>
      <c r="D16" s="5" t="s">
        <v>467</v>
      </c>
      <c r="E16" s="6">
        <v>70031</v>
      </c>
      <c r="F16" s="7" t="s">
        <v>156</v>
      </c>
      <c r="G16" s="81">
        <v>43580</v>
      </c>
      <c r="H16" s="4" t="s">
        <v>147</v>
      </c>
      <c r="I16" s="5" t="s">
        <v>206</v>
      </c>
      <c r="J16" s="5" t="s">
        <v>186</v>
      </c>
      <c r="K16" s="5" t="s">
        <v>468</v>
      </c>
      <c r="L16" s="5">
        <v>90121502</v>
      </c>
      <c r="M16" s="5" t="s">
        <v>469</v>
      </c>
      <c r="N16" s="9">
        <v>700000000</v>
      </c>
      <c r="O16" s="14">
        <v>38719</v>
      </c>
      <c r="P16" s="167" t="s">
        <v>640</v>
      </c>
      <c r="Q16" s="5" t="s">
        <v>124</v>
      </c>
      <c r="R16" s="5" t="s">
        <v>125</v>
      </c>
      <c r="S16" s="5">
        <v>37909</v>
      </c>
      <c r="T16" s="81">
        <v>43598</v>
      </c>
      <c r="U16" s="12" t="s">
        <v>213</v>
      </c>
      <c r="V16" s="5" t="s">
        <v>224</v>
      </c>
      <c r="W16" s="183" t="s">
        <v>237</v>
      </c>
      <c r="X16" s="5" t="s">
        <v>524</v>
      </c>
      <c r="Y16" s="94">
        <v>800075003</v>
      </c>
      <c r="Z16" s="104">
        <v>6</v>
      </c>
      <c r="AA16" s="13">
        <v>133219</v>
      </c>
      <c r="AB16" s="8">
        <v>43598</v>
      </c>
      <c r="AC16" s="10">
        <v>700000000</v>
      </c>
      <c r="AD16" s="194">
        <v>0</v>
      </c>
      <c r="AE16" s="9"/>
      <c r="AF16" s="9"/>
      <c r="AG16" s="195">
        <f t="shared" si="6"/>
        <v>700000000</v>
      </c>
      <c r="AH16" s="9" t="s">
        <v>493</v>
      </c>
      <c r="AI16" s="228">
        <v>43599</v>
      </c>
      <c r="AJ16" s="5" t="s">
        <v>264</v>
      </c>
      <c r="AK16" s="81">
        <v>43599</v>
      </c>
      <c r="AL16" s="81">
        <v>43830</v>
      </c>
      <c r="AM16" s="14">
        <f t="shared" si="10"/>
        <v>231</v>
      </c>
      <c r="AN16" s="5" t="s">
        <v>641</v>
      </c>
      <c r="AO16" s="6">
        <v>52853481</v>
      </c>
      <c r="AP16" s="87"/>
      <c r="AQ16" s="88"/>
      <c r="AR16" s="10"/>
      <c r="AS16" s="81"/>
      <c r="AT16" s="10"/>
      <c r="AU16" s="81"/>
      <c r="AV16" s="9"/>
      <c r="AW16" s="81"/>
      <c r="AX16" s="9">
        <f t="shared" ref="AX16" si="12">+AV16+AT16+AR16+AP16+AG16</f>
        <v>700000000</v>
      </c>
      <c r="AY16" s="97"/>
      <c r="AZ16" s="81"/>
      <c r="BA16" s="97"/>
      <c r="BB16" s="81"/>
      <c r="BC16" s="58"/>
      <c r="BD16" s="8"/>
      <c r="BE16" s="58"/>
      <c r="BF16" s="8"/>
      <c r="BG16" s="11">
        <f t="shared" si="1"/>
        <v>231</v>
      </c>
    </row>
    <row r="17" spans="1:63" hidden="1" x14ac:dyDescent="0.25">
      <c r="A17" s="147" t="s">
        <v>118</v>
      </c>
      <c r="B17" s="4">
        <v>243</v>
      </c>
      <c r="C17" s="5" t="s">
        <v>119</v>
      </c>
      <c r="D17" s="5" t="s">
        <v>499</v>
      </c>
      <c r="E17" s="6" t="s">
        <v>500</v>
      </c>
      <c r="F17" s="7" t="s">
        <v>164</v>
      </c>
      <c r="G17" s="81">
        <v>43614</v>
      </c>
      <c r="H17" s="4" t="s">
        <v>122</v>
      </c>
      <c r="I17" s="5" t="s">
        <v>123</v>
      </c>
      <c r="J17" s="5" t="s">
        <v>165</v>
      </c>
      <c r="K17" s="5" t="s">
        <v>501</v>
      </c>
      <c r="L17" s="5" t="s">
        <v>502</v>
      </c>
      <c r="M17" s="5" t="s">
        <v>503</v>
      </c>
      <c r="N17" s="9">
        <v>20000000</v>
      </c>
      <c r="O17" s="14">
        <v>41719</v>
      </c>
      <c r="P17" s="11" t="s">
        <v>318</v>
      </c>
      <c r="Q17" s="5" t="s">
        <v>149</v>
      </c>
      <c r="R17" s="5"/>
      <c r="S17" s="5"/>
      <c r="T17" s="81"/>
      <c r="U17" s="12"/>
      <c r="V17" s="5"/>
      <c r="W17" s="5"/>
      <c r="X17" s="5"/>
      <c r="Y17" s="5"/>
      <c r="Z17" s="6"/>
      <c r="AA17" s="13"/>
      <c r="AB17" s="81"/>
      <c r="AC17" s="10"/>
      <c r="AD17" s="10"/>
      <c r="AE17" s="9"/>
      <c r="AF17" s="9"/>
      <c r="AG17" s="195">
        <f t="shared" si="6"/>
        <v>0</v>
      </c>
      <c r="AH17" s="10"/>
      <c r="AI17" s="81"/>
      <c r="AJ17" s="5"/>
      <c r="AK17" s="81"/>
      <c r="AL17" s="81"/>
      <c r="AM17" s="14"/>
      <c r="AN17" s="5"/>
      <c r="AO17" s="12"/>
      <c r="AP17" s="151"/>
      <c r="AQ17" s="152"/>
      <c r="AR17" s="10"/>
      <c r="AS17" s="152"/>
      <c r="AT17" s="151"/>
      <c r="AU17" s="152"/>
      <c r="AV17" s="151"/>
      <c r="AW17" s="152"/>
      <c r="AX17" s="9"/>
      <c r="AY17" s="153"/>
      <c r="AZ17" s="152"/>
      <c r="BA17" s="153"/>
      <c r="BB17" s="152"/>
      <c r="BC17" s="154"/>
      <c r="BD17" s="155"/>
      <c r="BE17" s="154"/>
      <c r="BF17" s="155"/>
      <c r="BG17" s="11">
        <f t="shared" si="1"/>
        <v>0</v>
      </c>
    </row>
    <row r="18" spans="1:63" hidden="1" x14ac:dyDescent="0.25">
      <c r="A18" s="147" t="s">
        <v>118</v>
      </c>
      <c r="B18" s="4">
        <v>117</v>
      </c>
      <c r="C18" s="5" t="s">
        <v>119</v>
      </c>
      <c r="D18" s="5" t="s">
        <v>504</v>
      </c>
      <c r="E18" s="6" t="s">
        <v>505</v>
      </c>
      <c r="F18" s="7" t="s">
        <v>164</v>
      </c>
      <c r="G18" s="81">
        <v>43612</v>
      </c>
      <c r="H18" s="4" t="s">
        <v>147</v>
      </c>
      <c r="I18" s="5" t="s">
        <v>340</v>
      </c>
      <c r="J18" s="5" t="s">
        <v>179</v>
      </c>
      <c r="K18" s="5" t="s">
        <v>506</v>
      </c>
      <c r="L18" s="5">
        <v>25172504</v>
      </c>
      <c r="M18" s="5" t="s">
        <v>507</v>
      </c>
      <c r="N18" s="9">
        <v>43000000</v>
      </c>
      <c r="O18" s="14">
        <v>39119</v>
      </c>
      <c r="P18" s="11" t="s">
        <v>508</v>
      </c>
      <c r="Q18" s="5" t="s">
        <v>149</v>
      </c>
      <c r="R18" s="5"/>
      <c r="S18" s="5"/>
      <c r="T18" s="81"/>
      <c r="U18" s="12"/>
      <c r="V18" s="5"/>
      <c r="W18" s="5"/>
      <c r="X18" s="5"/>
      <c r="Y18" s="5"/>
      <c r="Z18" s="6"/>
      <c r="AA18" s="13"/>
      <c r="AB18" s="81"/>
      <c r="AC18" s="10"/>
      <c r="AD18" s="10"/>
      <c r="AE18" s="9"/>
      <c r="AF18" s="9"/>
      <c r="AG18" s="195">
        <f t="shared" si="6"/>
        <v>0</v>
      </c>
      <c r="AH18" s="10"/>
      <c r="AI18" s="81"/>
      <c r="AJ18" s="5"/>
      <c r="AK18" s="81"/>
      <c r="AL18" s="81"/>
      <c r="AM18" s="14"/>
      <c r="AN18" s="5"/>
      <c r="AO18" s="12"/>
      <c r="AP18" s="151"/>
      <c r="AQ18" s="152"/>
      <c r="AR18" s="10"/>
      <c r="AS18" s="152"/>
      <c r="AT18" s="151"/>
      <c r="AU18" s="152"/>
      <c r="AV18" s="151"/>
      <c r="AW18" s="152"/>
      <c r="AX18" s="9"/>
      <c r="AY18" s="153"/>
      <c r="AZ18" s="152"/>
      <c r="BA18" s="153"/>
      <c r="BB18" s="152"/>
      <c r="BC18" s="154"/>
      <c r="BD18" s="155"/>
      <c r="BE18" s="154"/>
      <c r="BF18" s="155"/>
      <c r="BG18" s="11">
        <f t="shared" si="1"/>
        <v>0</v>
      </c>
    </row>
    <row r="19" spans="1:63" ht="16.5" hidden="1" x14ac:dyDescent="0.25">
      <c r="A19" s="147" t="s">
        <v>346</v>
      </c>
      <c r="B19" s="4">
        <v>245</v>
      </c>
      <c r="C19" s="5" t="s">
        <v>119</v>
      </c>
      <c r="D19" s="5" t="s">
        <v>533</v>
      </c>
      <c r="E19" s="6" t="s">
        <v>534</v>
      </c>
      <c r="F19" s="7" t="s">
        <v>164</v>
      </c>
      <c r="G19" s="81">
        <v>43616</v>
      </c>
      <c r="H19" s="4" t="s">
        <v>135</v>
      </c>
      <c r="I19" s="5" t="s">
        <v>136</v>
      </c>
      <c r="J19" s="5" t="s">
        <v>186</v>
      </c>
      <c r="K19" s="5" t="s">
        <v>535</v>
      </c>
      <c r="L19" s="5">
        <v>86111604</v>
      </c>
      <c r="M19" s="5" t="s">
        <v>536</v>
      </c>
      <c r="N19" s="9">
        <v>14000000</v>
      </c>
      <c r="O19" s="14">
        <v>43719</v>
      </c>
      <c r="P19" s="11" t="s">
        <v>537</v>
      </c>
      <c r="Q19" s="5" t="s">
        <v>149</v>
      </c>
      <c r="R19" s="5"/>
      <c r="S19" s="5"/>
      <c r="T19" s="81"/>
      <c r="U19" s="12"/>
      <c r="V19" s="5"/>
      <c r="W19" s="5"/>
      <c r="X19" s="5"/>
      <c r="Y19" s="5"/>
      <c r="Z19" s="6"/>
      <c r="AA19" s="13"/>
      <c r="AB19" s="81"/>
      <c r="AC19" s="10"/>
      <c r="AD19" s="10"/>
      <c r="AE19" s="9"/>
      <c r="AF19" s="9"/>
      <c r="AG19" s="195">
        <f t="shared" si="6"/>
        <v>0</v>
      </c>
      <c r="AH19" s="10"/>
      <c r="AI19" s="81"/>
      <c r="AJ19" s="5"/>
      <c r="AK19" s="81"/>
      <c r="AL19" s="81"/>
      <c r="AM19" s="14"/>
      <c r="AN19" s="5"/>
      <c r="AO19" s="12"/>
      <c r="AP19" s="151"/>
      <c r="AQ19" s="152"/>
      <c r="AR19" s="10"/>
      <c r="AS19" s="152"/>
      <c r="AT19" s="151"/>
      <c r="AU19" s="152"/>
      <c r="AV19" s="151"/>
      <c r="AW19" s="152"/>
      <c r="AX19" s="9"/>
      <c r="AY19" s="153"/>
      <c r="AZ19" s="152"/>
      <c r="BA19" s="153"/>
      <c r="BB19" s="152"/>
      <c r="BC19" s="154"/>
      <c r="BD19" s="155"/>
      <c r="BE19" s="154"/>
      <c r="BF19" s="155"/>
      <c r="BG19" s="11">
        <f t="shared" si="1"/>
        <v>0</v>
      </c>
    </row>
    <row r="20" spans="1:63" hidden="1" x14ac:dyDescent="0.25">
      <c r="A20" s="223" t="s">
        <v>118</v>
      </c>
      <c r="B20" s="4">
        <v>12</v>
      </c>
      <c r="C20" s="5" t="s">
        <v>119</v>
      </c>
      <c r="D20" s="5" t="s">
        <v>630</v>
      </c>
      <c r="E20" s="6" t="s">
        <v>631</v>
      </c>
      <c r="F20" s="7" t="s">
        <v>164</v>
      </c>
      <c r="G20" s="81">
        <v>43609</v>
      </c>
      <c r="H20" s="4" t="s">
        <v>122</v>
      </c>
      <c r="I20" s="5" t="s">
        <v>123</v>
      </c>
      <c r="J20" s="5" t="s">
        <v>134</v>
      </c>
      <c r="K20" s="5" t="s">
        <v>632</v>
      </c>
      <c r="L20" s="5">
        <v>43232310</v>
      </c>
      <c r="M20" s="5" t="s">
        <v>466</v>
      </c>
      <c r="N20" s="9">
        <v>15827280</v>
      </c>
      <c r="O20" s="14">
        <v>38419</v>
      </c>
      <c r="P20" s="11" t="s">
        <v>318</v>
      </c>
      <c r="Q20" s="5" t="s">
        <v>149</v>
      </c>
      <c r="R20" s="5"/>
      <c r="S20" s="5"/>
      <c r="T20" s="81"/>
      <c r="U20" s="12"/>
      <c r="V20" s="5"/>
      <c r="W20" s="5"/>
      <c r="X20" s="5"/>
      <c r="Y20" s="5"/>
      <c r="Z20" s="6"/>
      <c r="AA20" s="13"/>
      <c r="AB20" s="81"/>
      <c r="AC20" s="10"/>
      <c r="AD20" s="10"/>
      <c r="AE20" s="9"/>
      <c r="AF20" s="9"/>
      <c r="AG20" s="195"/>
      <c r="AH20" s="10"/>
      <c r="AI20" s="81"/>
      <c r="AJ20" s="5"/>
      <c r="AK20" s="81"/>
      <c r="AL20" s="81"/>
      <c r="AM20" s="14"/>
      <c r="AN20" s="5"/>
      <c r="AO20" s="12"/>
      <c r="AP20" s="151"/>
      <c r="AQ20" s="152"/>
      <c r="AR20" s="10"/>
      <c r="AS20" s="152"/>
      <c r="AT20" s="151"/>
      <c r="AU20" s="152"/>
      <c r="AV20" s="151"/>
      <c r="AW20" s="152"/>
      <c r="AX20" s="9"/>
      <c r="AY20" s="153"/>
      <c r="AZ20" s="152"/>
      <c r="BA20" s="153"/>
      <c r="BB20" s="152"/>
      <c r="BC20" s="154"/>
      <c r="BD20" s="155"/>
      <c r="BE20" s="154"/>
      <c r="BF20" s="155"/>
      <c r="BG20" s="11"/>
    </row>
    <row r="21" spans="1:63" s="134" customFormat="1" ht="15" hidden="1" x14ac:dyDescent="0.2">
      <c r="A21" s="124" t="s">
        <v>118</v>
      </c>
      <c r="B21" s="121">
        <v>109</v>
      </c>
      <c r="C21" s="125" t="s">
        <v>144</v>
      </c>
      <c r="D21" s="116" t="s">
        <v>446</v>
      </c>
      <c r="E21" s="126" t="s">
        <v>447</v>
      </c>
      <c r="F21" s="126" t="s">
        <v>204</v>
      </c>
      <c r="G21" s="117">
        <v>43431</v>
      </c>
      <c r="H21" s="141" t="s">
        <v>135</v>
      </c>
      <c r="I21" s="127" t="s">
        <v>174</v>
      </c>
      <c r="J21" s="127" t="s">
        <v>179</v>
      </c>
      <c r="K21" s="118" t="s">
        <v>448</v>
      </c>
      <c r="L21" s="128">
        <v>78131602</v>
      </c>
      <c r="M21" s="118" t="s">
        <v>449</v>
      </c>
      <c r="N21" s="138">
        <v>643615376</v>
      </c>
      <c r="O21" s="116" t="s">
        <v>450</v>
      </c>
      <c r="P21" s="137" t="s">
        <v>451</v>
      </c>
      <c r="Q21" s="129" t="s">
        <v>124</v>
      </c>
      <c r="R21" s="116" t="s">
        <v>125</v>
      </c>
      <c r="S21" s="130" t="s">
        <v>452</v>
      </c>
      <c r="T21" s="117">
        <v>43567</v>
      </c>
      <c r="U21" s="116" t="s">
        <v>159</v>
      </c>
      <c r="V21" s="116" t="s">
        <v>445</v>
      </c>
      <c r="W21" s="131" t="s">
        <v>237</v>
      </c>
      <c r="X21" s="116" t="s">
        <v>453</v>
      </c>
      <c r="Y21" s="132">
        <v>900062917</v>
      </c>
      <c r="Z21" s="125" t="s">
        <v>454</v>
      </c>
      <c r="AA21" s="128">
        <v>51218</v>
      </c>
      <c r="AB21" s="119">
        <v>43434</v>
      </c>
      <c r="AC21" s="145">
        <v>108053660</v>
      </c>
      <c r="AD21" s="120">
        <v>535561716</v>
      </c>
      <c r="AE21" s="120"/>
      <c r="AF21" s="120"/>
      <c r="AG21" s="189">
        <f t="shared" si="6"/>
        <v>643615376</v>
      </c>
      <c r="AH21" s="116" t="s">
        <v>455</v>
      </c>
      <c r="AI21" s="133" t="s">
        <v>456</v>
      </c>
      <c r="AJ21" s="117" t="s">
        <v>228</v>
      </c>
      <c r="AK21" s="122">
        <v>43434</v>
      </c>
      <c r="AL21" s="206">
        <v>43616</v>
      </c>
      <c r="AM21" s="121">
        <f t="shared" ref="AM21:AM28" si="13">+AL21-AK21</f>
        <v>182</v>
      </c>
      <c r="AN21" s="119" t="s">
        <v>457</v>
      </c>
      <c r="AO21" s="116">
        <v>36551065</v>
      </c>
      <c r="AP21" s="222">
        <v>128697545</v>
      </c>
      <c r="AQ21" s="117">
        <v>43585</v>
      </c>
      <c r="AR21" s="120">
        <v>131143798</v>
      </c>
      <c r="AS21" s="135">
        <v>43616</v>
      </c>
      <c r="AT21" s="136"/>
      <c r="AU21" s="136"/>
      <c r="AV21" s="136"/>
      <c r="AW21" s="136"/>
      <c r="AX21" s="123">
        <f>SUM(N21+AP21+AR21)</f>
        <v>903456719</v>
      </c>
      <c r="AY21" s="136">
        <v>30</v>
      </c>
      <c r="AZ21" s="135">
        <v>43616</v>
      </c>
      <c r="BA21" s="136"/>
      <c r="BB21" s="136"/>
      <c r="BC21" s="136"/>
      <c r="BD21" s="136"/>
      <c r="BE21" s="136"/>
      <c r="BF21" s="136"/>
      <c r="BG21" s="121">
        <f t="shared" si="1"/>
        <v>212</v>
      </c>
      <c r="BH21" s="199"/>
      <c r="BI21" s="199"/>
      <c r="BJ21" s="199"/>
      <c r="BK21" s="199"/>
    </row>
    <row r="22" spans="1:63" s="134" customFormat="1" ht="19.5" customHeight="1" x14ac:dyDescent="0.2">
      <c r="A22" s="168" t="s">
        <v>118</v>
      </c>
      <c r="B22" s="169">
        <v>175</v>
      </c>
      <c r="C22" s="170" t="s">
        <v>144</v>
      </c>
      <c r="D22" s="170" t="s">
        <v>541</v>
      </c>
      <c r="E22" s="171" t="s">
        <v>542</v>
      </c>
      <c r="F22" s="172" t="s">
        <v>133</v>
      </c>
      <c r="G22" s="173">
        <v>43523</v>
      </c>
      <c r="H22" s="174" t="s">
        <v>135</v>
      </c>
      <c r="I22" s="170" t="s">
        <v>136</v>
      </c>
      <c r="J22" s="170" t="s">
        <v>543</v>
      </c>
      <c r="K22" s="170" t="s">
        <v>544</v>
      </c>
      <c r="L22" s="170" t="s">
        <v>545</v>
      </c>
      <c r="M22" s="170" t="s">
        <v>546</v>
      </c>
      <c r="N22" s="175">
        <v>14671800</v>
      </c>
      <c r="O22" s="176">
        <v>27219</v>
      </c>
      <c r="P22" s="177" t="s">
        <v>316</v>
      </c>
      <c r="Q22" s="170" t="s">
        <v>124</v>
      </c>
      <c r="R22" s="170" t="s">
        <v>125</v>
      </c>
      <c r="S22" s="170" t="s">
        <v>547</v>
      </c>
      <c r="T22" s="173">
        <v>43601</v>
      </c>
      <c r="U22" s="12" t="s">
        <v>174</v>
      </c>
      <c r="V22" s="170" t="s">
        <v>127</v>
      </c>
      <c r="W22" s="170" t="s">
        <v>237</v>
      </c>
      <c r="X22" s="170" t="s">
        <v>548</v>
      </c>
      <c r="Y22" s="170">
        <v>860016627</v>
      </c>
      <c r="Z22" s="171">
        <v>8</v>
      </c>
      <c r="AA22" s="170">
        <v>134419</v>
      </c>
      <c r="AB22" s="173">
        <v>43601</v>
      </c>
      <c r="AC22" s="178">
        <v>14671800</v>
      </c>
      <c r="AD22" s="178">
        <v>0</v>
      </c>
      <c r="AE22" s="175"/>
      <c r="AF22" s="175"/>
      <c r="AG22" s="175">
        <f t="shared" si="6"/>
        <v>14671800</v>
      </c>
      <c r="AH22" s="178" t="s">
        <v>142</v>
      </c>
      <c r="AI22" s="173" t="s">
        <v>228</v>
      </c>
      <c r="AJ22" s="179" t="s">
        <v>228</v>
      </c>
      <c r="AK22" s="173">
        <v>43601</v>
      </c>
      <c r="AL22" s="207">
        <v>43830</v>
      </c>
      <c r="AM22" s="180">
        <f t="shared" si="13"/>
        <v>229</v>
      </c>
      <c r="AN22" s="170" t="s">
        <v>549</v>
      </c>
      <c r="AO22" s="181">
        <v>52315132</v>
      </c>
      <c r="AP22" s="178"/>
      <c r="AQ22" s="173"/>
      <c r="AR22" s="178"/>
      <c r="AS22" s="173"/>
      <c r="AT22" s="178"/>
      <c r="AU22" s="173"/>
      <c r="AV22" s="175"/>
      <c r="AW22" s="173"/>
      <c r="AX22" s="175">
        <f t="shared" ref="AX22" si="14">+AV22+AT22+AR22+AP22+AG22</f>
        <v>14671800</v>
      </c>
      <c r="AY22" s="182"/>
      <c r="AZ22" s="173"/>
      <c r="BA22" s="182"/>
      <c r="BB22" s="173"/>
      <c r="BC22" s="182"/>
      <c r="BD22" s="173"/>
      <c r="BE22" s="182"/>
      <c r="BF22" s="173"/>
      <c r="BG22" s="181">
        <f t="shared" si="1"/>
        <v>229</v>
      </c>
      <c r="BH22" s="199"/>
      <c r="BI22" s="199"/>
      <c r="BJ22" s="199"/>
      <c r="BK22" s="199"/>
    </row>
    <row r="23" spans="1:63" s="134" customFormat="1" ht="19.5" customHeight="1" x14ac:dyDescent="0.2">
      <c r="A23" s="159" t="s">
        <v>131</v>
      </c>
      <c r="B23" s="160">
        <v>126</v>
      </c>
      <c r="C23" s="116" t="s">
        <v>144</v>
      </c>
      <c r="D23" s="116" t="s">
        <v>551</v>
      </c>
      <c r="E23" s="161">
        <v>67295</v>
      </c>
      <c r="F23" s="162" t="s">
        <v>133</v>
      </c>
      <c r="G23" s="117">
        <v>43516</v>
      </c>
      <c r="H23" s="184" t="s">
        <v>147</v>
      </c>
      <c r="I23" s="116" t="s">
        <v>552</v>
      </c>
      <c r="J23" s="116" t="s">
        <v>179</v>
      </c>
      <c r="K23" s="116" t="s">
        <v>553</v>
      </c>
      <c r="L23" s="185" t="s">
        <v>554</v>
      </c>
      <c r="M23" s="118" t="s">
        <v>555</v>
      </c>
      <c r="N23" s="186">
        <v>79909140.700000003</v>
      </c>
      <c r="O23" s="187">
        <v>26719</v>
      </c>
      <c r="P23" s="188" t="s">
        <v>556</v>
      </c>
      <c r="Q23" s="116" t="s">
        <v>124</v>
      </c>
      <c r="R23" s="116" t="s">
        <v>125</v>
      </c>
      <c r="S23" s="116">
        <v>36408</v>
      </c>
      <c r="T23" s="117">
        <v>43538</v>
      </c>
      <c r="U23" s="119" t="s">
        <v>213</v>
      </c>
      <c r="V23" s="116" t="s">
        <v>201</v>
      </c>
      <c r="W23" s="116" t="s">
        <v>249</v>
      </c>
      <c r="X23" s="116" t="s">
        <v>557</v>
      </c>
      <c r="Y23" s="116">
        <v>900183528</v>
      </c>
      <c r="Z23" s="161">
        <v>6</v>
      </c>
      <c r="AA23" s="116">
        <v>82919</v>
      </c>
      <c r="AB23" s="157">
        <v>43538</v>
      </c>
      <c r="AC23" s="120">
        <v>70409568.359999999</v>
      </c>
      <c r="AD23" s="120">
        <v>0</v>
      </c>
      <c r="AE23" s="120"/>
      <c r="AF23" s="120"/>
      <c r="AG23" s="189">
        <f t="shared" ref="AG23:AG54" si="15">+AC23+AD23</f>
        <v>70409568.359999999</v>
      </c>
      <c r="AH23" s="120" t="s">
        <v>142</v>
      </c>
      <c r="AI23" s="117" t="s">
        <v>228</v>
      </c>
      <c r="AJ23" s="117" t="s">
        <v>228</v>
      </c>
      <c r="AK23" s="117">
        <v>43538</v>
      </c>
      <c r="AL23" s="204">
        <v>43830</v>
      </c>
      <c r="AM23" s="163">
        <f t="shared" si="13"/>
        <v>292</v>
      </c>
      <c r="AN23" s="118" t="s">
        <v>558</v>
      </c>
      <c r="AO23" s="116">
        <v>88264550</v>
      </c>
      <c r="AP23" s="120">
        <v>5587430.3200000003</v>
      </c>
      <c r="AQ23" s="117">
        <v>43588</v>
      </c>
      <c r="AR23" s="120"/>
      <c r="AS23" s="117"/>
      <c r="AT23" s="120"/>
      <c r="AU23" s="117"/>
      <c r="AV23" s="148"/>
      <c r="AW23" s="117"/>
      <c r="AX23" s="148">
        <f t="shared" ref="AX23:AX27" si="16">+AV23+AT23+AR23+AP23+AG23</f>
        <v>75996998.680000007</v>
      </c>
      <c r="AY23" s="190"/>
      <c r="AZ23" s="117"/>
      <c r="BA23" s="190"/>
      <c r="BB23" s="117"/>
      <c r="BC23" s="190"/>
      <c r="BD23" s="117"/>
      <c r="BE23" s="190"/>
      <c r="BF23" s="117"/>
      <c r="BG23" s="121">
        <f t="shared" si="1"/>
        <v>292</v>
      </c>
      <c r="BH23" s="199"/>
      <c r="BI23" s="199"/>
      <c r="BJ23" s="199"/>
      <c r="BK23" s="199"/>
    </row>
    <row r="24" spans="1:63" s="134" customFormat="1" ht="19.5" customHeight="1" x14ac:dyDescent="0.2">
      <c r="A24" s="159" t="s">
        <v>131</v>
      </c>
      <c r="B24" s="160">
        <v>127</v>
      </c>
      <c r="C24" s="116" t="s">
        <v>144</v>
      </c>
      <c r="D24" s="116" t="s">
        <v>559</v>
      </c>
      <c r="E24" s="161">
        <v>68018</v>
      </c>
      <c r="F24" s="116" t="s">
        <v>145</v>
      </c>
      <c r="G24" s="117">
        <v>43536</v>
      </c>
      <c r="H24" s="116" t="s">
        <v>147</v>
      </c>
      <c r="I24" s="116" t="s">
        <v>552</v>
      </c>
      <c r="J24" s="116" t="s">
        <v>179</v>
      </c>
      <c r="K24" s="116" t="s">
        <v>560</v>
      </c>
      <c r="L24" s="164" t="s">
        <v>554</v>
      </c>
      <c r="M24" s="116" t="s">
        <v>561</v>
      </c>
      <c r="N24" s="186">
        <v>359972793.10000002</v>
      </c>
      <c r="O24" s="187">
        <v>30719</v>
      </c>
      <c r="P24" s="188" t="s">
        <v>556</v>
      </c>
      <c r="Q24" s="116" t="s">
        <v>124</v>
      </c>
      <c r="R24" s="116" t="s">
        <v>125</v>
      </c>
      <c r="S24" s="116">
        <v>36570</v>
      </c>
      <c r="T24" s="117">
        <v>43544</v>
      </c>
      <c r="U24" s="119" t="s">
        <v>213</v>
      </c>
      <c r="V24" s="116" t="s">
        <v>127</v>
      </c>
      <c r="W24" s="116" t="s">
        <v>237</v>
      </c>
      <c r="X24" s="116" t="s">
        <v>562</v>
      </c>
      <c r="Y24" s="116">
        <v>800242738</v>
      </c>
      <c r="Z24" s="161">
        <v>7</v>
      </c>
      <c r="AA24" s="164">
        <v>87019</v>
      </c>
      <c r="AB24" s="117">
        <v>43545</v>
      </c>
      <c r="AC24" s="120">
        <v>306328715.93000001</v>
      </c>
      <c r="AD24" s="120">
        <v>0</v>
      </c>
      <c r="AE24" s="120"/>
      <c r="AF24" s="120"/>
      <c r="AG24" s="189">
        <f t="shared" si="15"/>
        <v>306328715.93000001</v>
      </c>
      <c r="AH24" s="120" t="s">
        <v>142</v>
      </c>
      <c r="AI24" s="117" t="s">
        <v>228</v>
      </c>
      <c r="AJ24" s="117" t="s">
        <v>228</v>
      </c>
      <c r="AK24" s="117">
        <v>43538</v>
      </c>
      <c r="AL24" s="204">
        <v>43830</v>
      </c>
      <c r="AM24" s="163">
        <f t="shared" si="13"/>
        <v>292</v>
      </c>
      <c r="AN24" s="116" t="s">
        <v>563</v>
      </c>
      <c r="AO24" s="116">
        <v>79537863</v>
      </c>
      <c r="AP24" s="120">
        <v>57866695.969999999</v>
      </c>
      <c r="AQ24" s="117">
        <v>43593</v>
      </c>
      <c r="AR24" s="120"/>
      <c r="AS24" s="117"/>
      <c r="AT24" s="120"/>
      <c r="AU24" s="117"/>
      <c r="AV24" s="148"/>
      <c r="AW24" s="117"/>
      <c r="AX24" s="148">
        <f t="shared" si="16"/>
        <v>364195411.89999998</v>
      </c>
      <c r="AY24" s="190"/>
      <c r="AZ24" s="117"/>
      <c r="BA24" s="190"/>
      <c r="BB24" s="117"/>
      <c r="BC24" s="190"/>
      <c r="BD24" s="117"/>
      <c r="BE24" s="190"/>
      <c r="BF24" s="117"/>
      <c r="BG24" s="121">
        <f t="shared" si="1"/>
        <v>292</v>
      </c>
      <c r="BH24" s="199"/>
      <c r="BI24" s="199"/>
      <c r="BJ24" s="199"/>
      <c r="BK24" s="199"/>
    </row>
    <row r="25" spans="1:63" s="134" customFormat="1" ht="19.5" customHeight="1" x14ac:dyDescent="0.2">
      <c r="A25" s="159" t="s">
        <v>131</v>
      </c>
      <c r="B25" s="160">
        <v>122</v>
      </c>
      <c r="C25" s="116" t="s">
        <v>144</v>
      </c>
      <c r="D25" s="116" t="s">
        <v>564</v>
      </c>
      <c r="E25" s="161">
        <v>68066</v>
      </c>
      <c r="F25" s="116" t="s">
        <v>145</v>
      </c>
      <c r="G25" s="117">
        <v>43532</v>
      </c>
      <c r="H25" s="116" t="s">
        <v>147</v>
      </c>
      <c r="I25" s="116" t="s">
        <v>552</v>
      </c>
      <c r="J25" s="116" t="s">
        <v>179</v>
      </c>
      <c r="K25" s="116" t="s">
        <v>565</v>
      </c>
      <c r="L25" s="164" t="s">
        <v>554</v>
      </c>
      <c r="M25" s="116" t="s">
        <v>561</v>
      </c>
      <c r="N25" s="186">
        <v>55939082.759999998</v>
      </c>
      <c r="O25" s="187">
        <v>30319</v>
      </c>
      <c r="P25" s="188" t="s">
        <v>556</v>
      </c>
      <c r="Q25" s="116" t="s">
        <v>124</v>
      </c>
      <c r="R25" s="116" t="s">
        <v>125</v>
      </c>
      <c r="S25" s="116">
        <v>36728</v>
      </c>
      <c r="T25" s="117">
        <v>43551</v>
      </c>
      <c r="U25" s="119" t="s">
        <v>213</v>
      </c>
      <c r="V25" s="116" t="s">
        <v>175</v>
      </c>
      <c r="W25" s="116" t="s">
        <v>259</v>
      </c>
      <c r="X25" s="116" t="s">
        <v>566</v>
      </c>
      <c r="Y25" s="116">
        <v>901031838</v>
      </c>
      <c r="Z25" s="161">
        <v>6</v>
      </c>
      <c r="AA25" s="116">
        <v>98219</v>
      </c>
      <c r="AB25" s="117">
        <v>43552</v>
      </c>
      <c r="AC25" s="120">
        <v>48677671.990000002</v>
      </c>
      <c r="AD25" s="120">
        <v>0</v>
      </c>
      <c r="AE25" s="120"/>
      <c r="AF25" s="120"/>
      <c r="AG25" s="189">
        <f t="shared" si="15"/>
        <v>48677671.990000002</v>
      </c>
      <c r="AH25" s="120" t="s">
        <v>142</v>
      </c>
      <c r="AI25" s="117" t="s">
        <v>228</v>
      </c>
      <c r="AJ25" s="117" t="s">
        <v>228</v>
      </c>
      <c r="AK25" s="117">
        <v>43552</v>
      </c>
      <c r="AL25" s="204">
        <v>43799</v>
      </c>
      <c r="AM25" s="163">
        <f t="shared" si="13"/>
        <v>247</v>
      </c>
      <c r="AN25" s="116" t="s">
        <v>567</v>
      </c>
      <c r="AO25" s="116">
        <v>25166983</v>
      </c>
      <c r="AP25" s="120"/>
      <c r="AQ25" s="117"/>
      <c r="AR25" s="120"/>
      <c r="AS25" s="117"/>
      <c r="AT25" s="120"/>
      <c r="AU25" s="117"/>
      <c r="AV25" s="148"/>
      <c r="AW25" s="117"/>
      <c r="AX25" s="148">
        <f t="shared" si="16"/>
        <v>48677671.990000002</v>
      </c>
      <c r="AY25" s="190">
        <v>30</v>
      </c>
      <c r="AZ25" s="117">
        <v>43600</v>
      </c>
      <c r="BA25" s="190"/>
      <c r="BB25" s="117"/>
      <c r="BC25" s="190"/>
      <c r="BD25" s="117"/>
      <c r="BE25" s="190"/>
      <c r="BF25" s="117"/>
      <c r="BG25" s="121">
        <f t="shared" si="1"/>
        <v>277</v>
      </c>
      <c r="BH25" s="199"/>
      <c r="BI25" s="199"/>
      <c r="BJ25" s="199"/>
      <c r="BK25" s="199"/>
    </row>
    <row r="26" spans="1:63" s="134" customFormat="1" ht="19.5" hidden="1" customHeight="1" x14ac:dyDescent="0.2">
      <c r="A26" s="159" t="s">
        <v>131</v>
      </c>
      <c r="B26" s="160">
        <v>43376</v>
      </c>
      <c r="C26" s="116" t="s">
        <v>132</v>
      </c>
      <c r="D26" s="116" t="s">
        <v>610</v>
      </c>
      <c r="E26" s="160">
        <v>43376</v>
      </c>
      <c r="F26" s="116" t="s">
        <v>120</v>
      </c>
      <c r="G26" s="119">
        <v>43131</v>
      </c>
      <c r="H26" s="202" t="s">
        <v>147</v>
      </c>
      <c r="I26" s="116" t="s">
        <v>206</v>
      </c>
      <c r="J26" s="116" t="s">
        <v>179</v>
      </c>
      <c r="K26" s="116" t="s">
        <v>611</v>
      </c>
      <c r="L26" s="116">
        <v>80141703</v>
      </c>
      <c r="M26" s="118" t="s">
        <v>612</v>
      </c>
      <c r="N26" s="120">
        <v>40000000</v>
      </c>
      <c r="O26" s="187">
        <v>16518</v>
      </c>
      <c r="P26" s="116" t="s">
        <v>613</v>
      </c>
      <c r="Q26" s="116" t="s">
        <v>124</v>
      </c>
      <c r="R26" s="116" t="s">
        <v>125</v>
      </c>
      <c r="S26" s="116">
        <v>25086</v>
      </c>
      <c r="T26" s="117">
        <v>43131</v>
      </c>
      <c r="U26" s="119" t="s">
        <v>213</v>
      </c>
      <c r="V26" s="116" t="s">
        <v>127</v>
      </c>
      <c r="W26" s="116" t="s">
        <v>237</v>
      </c>
      <c r="X26" s="116" t="s">
        <v>453</v>
      </c>
      <c r="Y26" s="161">
        <v>900062917</v>
      </c>
      <c r="Z26" s="164">
        <v>9</v>
      </c>
      <c r="AA26" s="116">
        <v>44918</v>
      </c>
      <c r="AB26" s="117">
        <v>43131</v>
      </c>
      <c r="AC26" s="120">
        <v>39388690.960000001</v>
      </c>
      <c r="AD26" s="120">
        <v>0</v>
      </c>
      <c r="AE26" s="148"/>
      <c r="AF26" s="148"/>
      <c r="AG26" s="189">
        <f t="shared" si="15"/>
        <v>39388690.960000001</v>
      </c>
      <c r="AH26" s="120"/>
      <c r="AI26" s="117"/>
      <c r="AJ26" s="117"/>
      <c r="AK26" s="117"/>
      <c r="AL26" s="204"/>
      <c r="AM26" s="163"/>
      <c r="AN26" s="116" t="s">
        <v>614</v>
      </c>
      <c r="AO26" s="162">
        <v>40029680</v>
      </c>
      <c r="AP26" s="120">
        <v>1790395.48</v>
      </c>
      <c r="AQ26" s="117">
        <v>43612</v>
      </c>
      <c r="AR26" s="120"/>
      <c r="AS26" s="117"/>
      <c r="AT26" s="120"/>
      <c r="AU26" s="117"/>
      <c r="AV26" s="148"/>
      <c r="AW26" s="117"/>
      <c r="AX26" s="148">
        <f t="shared" si="16"/>
        <v>41179086.439999998</v>
      </c>
      <c r="AY26" s="190">
        <v>180</v>
      </c>
      <c r="AZ26" s="117">
        <v>43612</v>
      </c>
      <c r="BA26" s="190"/>
      <c r="BB26" s="117"/>
      <c r="BC26" s="190"/>
      <c r="BD26" s="117"/>
      <c r="BE26" s="190"/>
      <c r="BF26" s="117"/>
      <c r="BG26" s="121">
        <f t="shared" si="1"/>
        <v>180</v>
      </c>
      <c r="BH26" s="199"/>
      <c r="BI26" s="199"/>
      <c r="BJ26" s="199"/>
      <c r="BK26" s="199"/>
    </row>
    <row r="27" spans="1:63" ht="14.25" customHeight="1" x14ac:dyDescent="0.25">
      <c r="A27" s="91" t="s">
        <v>118</v>
      </c>
      <c r="B27" s="4">
        <v>229</v>
      </c>
      <c r="C27" s="5" t="s">
        <v>144</v>
      </c>
      <c r="D27" s="5" t="s">
        <v>377</v>
      </c>
      <c r="E27" s="6" t="s">
        <v>470</v>
      </c>
      <c r="F27" s="5" t="s">
        <v>145</v>
      </c>
      <c r="G27" s="82">
        <v>43529</v>
      </c>
      <c r="H27" s="5" t="s">
        <v>147</v>
      </c>
      <c r="I27" s="5" t="s">
        <v>187</v>
      </c>
      <c r="J27" s="5" t="s">
        <v>165</v>
      </c>
      <c r="K27" s="5" t="s">
        <v>471</v>
      </c>
      <c r="L27" s="232" t="s">
        <v>642</v>
      </c>
      <c r="M27" s="5" t="s">
        <v>472</v>
      </c>
      <c r="N27" s="142">
        <v>225000000</v>
      </c>
      <c r="O27" s="64">
        <v>25119</v>
      </c>
      <c r="P27" s="11" t="s">
        <v>473</v>
      </c>
      <c r="Q27" s="11" t="s">
        <v>124</v>
      </c>
      <c r="R27" s="11" t="s">
        <v>125</v>
      </c>
      <c r="S27" s="11" t="s">
        <v>491</v>
      </c>
      <c r="T27" s="82">
        <v>43601</v>
      </c>
      <c r="U27" s="11" t="s">
        <v>159</v>
      </c>
      <c r="V27" s="11" t="s">
        <v>127</v>
      </c>
      <c r="W27" s="11" t="s">
        <v>237</v>
      </c>
      <c r="X27" s="11" t="s">
        <v>492</v>
      </c>
      <c r="Y27" s="11">
        <v>901281758</v>
      </c>
      <c r="Z27" s="11">
        <v>7</v>
      </c>
      <c r="AA27" s="234">
        <v>139819</v>
      </c>
      <c r="AB27" s="74">
        <v>43607</v>
      </c>
      <c r="AC27" s="233">
        <v>224913332</v>
      </c>
      <c r="AD27" s="194">
        <v>0</v>
      </c>
      <c r="AE27" s="200"/>
      <c r="AF27" s="200"/>
      <c r="AG27" s="195">
        <f t="shared" si="15"/>
        <v>224913332</v>
      </c>
      <c r="AH27" s="11" t="s">
        <v>493</v>
      </c>
      <c r="AI27" s="235">
        <v>43609</v>
      </c>
      <c r="AJ27" s="11" t="s">
        <v>494</v>
      </c>
      <c r="AK27" s="82">
        <v>43602</v>
      </c>
      <c r="AL27" s="208">
        <v>43830</v>
      </c>
      <c r="AM27" s="11">
        <f t="shared" si="13"/>
        <v>228</v>
      </c>
      <c r="AN27" s="11" t="s">
        <v>495</v>
      </c>
      <c r="AO27" s="11">
        <v>46373712</v>
      </c>
      <c r="AP27" s="11"/>
      <c r="AQ27" s="11"/>
      <c r="AR27" s="11"/>
      <c r="AS27" s="11"/>
      <c r="AT27" s="11"/>
      <c r="AU27" s="11"/>
      <c r="AV27" s="11"/>
      <c r="AW27" s="11"/>
      <c r="AX27" s="9">
        <f t="shared" si="16"/>
        <v>224913332</v>
      </c>
      <c r="AY27" s="11"/>
      <c r="AZ27" s="11"/>
      <c r="BA27" s="11"/>
      <c r="BB27" s="11"/>
      <c r="BC27" s="11"/>
      <c r="BD27" s="11"/>
      <c r="BE27" s="11"/>
      <c r="BF27" s="11"/>
      <c r="BG27" s="11">
        <f t="shared" ref="BG27:BG57" si="17">+BE27+BC27+BA27+AY27+AM27</f>
        <v>228</v>
      </c>
    </row>
    <row r="28" spans="1:63" ht="17.25" customHeight="1" x14ac:dyDescent="0.25">
      <c r="A28" s="91" t="s">
        <v>346</v>
      </c>
      <c r="B28" s="4">
        <v>210</v>
      </c>
      <c r="C28" s="5" t="s">
        <v>144</v>
      </c>
      <c r="D28" s="5" t="s">
        <v>378</v>
      </c>
      <c r="E28" s="6" t="s">
        <v>379</v>
      </c>
      <c r="F28" s="5" t="s">
        <v>145</v>
      </c>
      <c r="G28" s="82">
        <v>43553</v>
      </c>
      <c r="H28" s="5" t="s">
        <v>135</v>
      </c>
      <c r="I28" s="5" t="s">
        <v>376</v>
      </c>
      <c r="J28" s="103" t="s">
        <v>134</v>
      </c>
      <c r="K28" s="5" t="s">
        <v>380</v>
      </c>
      <c r="L28" s="236" t="s">
        <v>643</v>
      </c>
      <c r="M28" s="5" t="s">
        <v>358</v>
      </c>
      <c r="N28" s="10">
        <v>27592825.120000001</v>
      </c>
      <c r="O28" s="11">
        <v>33819</v>
      </c>
      <c r="P28" s="11" t="s">
        <v>381</v>
      </c>
      <c r="Q28" s="5" t="s">
        <v>124</v>
      </c>
      <c r="R28" s="149" t="s">
        <v>125</v>
      </c>
      <c r="S28" s="5" t="s">
        <v>496</v>
      </c>
      <c r="T28" s="82">
        <v>43591</v>
      </c>
      <c r="U28" s="150" t="s">
        <v>174</v>
      </c>
      <c r="V28" s="5" t="s">
        <v>127</v>
      </c>
      <c r="W28" s="5" t="s">
        <v>237</v>
      </c>
      <c r="X28" s="11" t="s">
        <v>497</v>
      </c>
      <c r="Y28" s="5">
        <v>800072977</v>
      </c>
      <c r="Z28" s="6">
        <v>0</v>
      </c>
      <c r="AA28" s="13">
        <v>128219</v>
      </c>
      <c r="AB28" s="74">
        <v>43591</v>
      </c>
      <c r="AC28" s="10">
        <v>27592825.120000001</v>
      </c>
      <c r="AD28" s="10">
        <v>0</v>
      </c>
      <c r="AE28" s="9"/>
      <c r="AF28" s="9"/>
      <c r="AG28" s="195">
        <f t="shared" si="15"/>
        <v>27592825.120000001</v>
      </c>
      <c r="AH28" s="10" t="s">
        <v>142</v>
      </c>
      <c r="AI28" s="82" t="s">
        <v>228</v>
      </c>
      <c r="AJ28" s="74" t="s">
        <v>228</v>
      </c>
      <c r="AK28" s="82">
        <v>43591</v>
      </c>
      <c r="AL28" s="208">
        <v>43830</v>
      </c>
      <c r="AM28" s="14">
        <f t="shared" si="13"/>
        <v>239</v>
      </c>
      <c r="AN28" s="11" t="s">
        <v>498</v>
      </c>
      <c r="AO28" s="11">
        <v>52836662</v>
      </c>
      <c r="AP28" s="10"/>
      <c r="AQ28" s="74"/>
      <c r="AR28" s="10"/>
      <c r="AS28" s="74"/>
      <c r="AT28" s="10"/>
      <c r="AU28" s="74"/>
      <c r="AV28" s="10"/>
      <c r="AW28" s="74"/>
      <c r="AX28" s="9">
        <f t="shared" ref="AX28" si="18">+AV28+AT28+AR28+AP28+AG28</f>
        <v>27592825.120000001</v>
      </c>
      <c r="AY28" s="76"/>
      <c r="AZ28" s="74"/>
      <c r="BA28" s="76"/>
      <c r="BB28" s="74"/>
      <c r="BC28" s="76"/>
      <c r="BD28" s="74"/>
      <c r="BE28" s="76"/>
      <c r="BF28" s="74"/>
      <c r="BG28" s="11">
        <f t="shared" si="17"/>
        <v>239</v>
      </c>
    </row>
    <row r="29" spans="1:63" hidden="1" x14ac:dyDescent="0.25">
      <c r="A29" s="5" t="s">
        <v>118</v>
      </c>
      <c r="B29" s="5">
        <v>29</v>
      </c>
      <c r="C29" s="5" t="s">
        <v>144</v>
      </c>
      <c r="D29" s="5" t="s">
        <v>422</v>
      </c>
      <c r="E29" s="5" t="s">
        <v>423</v>
      </c>
      <c r="F29" s="5" t="s">
        <v>156</v>
      </c>
      <c r="G29" s="82">
        <v>43578</v>
      </c>
      <c r="H29" s="5" t="s">
        <v>147</v>
      </c>
      <c r="I29" s="5" t="s">
        <v>187</v>
      </c>
      <c r="J29" s="5" t="s">
        <v>421</v>
      </c>
      <c r="K29" s="5" t="s">
        <v>424</v>
      </c>
      <c r="L29" s="5" t="s">
        <v>425</v>
      </c>
      <c r="M29" s="5" t="s">
        <v>426</v>
      </c>
      <c r="N29" s="10">
        <v>137859815</v>
      </c>
      <c r="O29" s="5">
        <v>37819</v>
      </c>
      <c r="P29" s="5" t="s">
        <v>381</v>
      </c>
      <c r="Q29" s="5" t="s">
        <v>149</v>
      </c>
      <c r="R29" s="5"/>
      <c r="S29" s="5"/>
      <c r="T29" s="81"/>
      <c r="U29" s="5"/>
      <c r="V29" s="5"/>
      <c r="W29" s="5"/>
      <c r="X29" s="5"/>
      <c r="Y29" s="5"/>
      <c r="Z29" s="5"/>
      <c r="AA29" s="5"/>
      <c r="AB29" s="8"/>
      <c r="AC29" s="10"/>
      <c r="AD29" s="5">
        <v>0</v>
      </c>
      <c r="AE29" s="7"/>
      <c r="AF29" s="7"/>
      <c r="AG29" s="195">
        <f t="shared" si="15"/>
        <v>0</v>
      </c>
      <c r="AH29" s="5" t="s">
        <v>142</v>
      </c>
      <c r="AI29" s="5" t="s">
        <v>228</v>
      </c>
      <c r="AJ29" s="5" t="s">
        <v>228</v>
      </c>
      <c r="AK29" s="5"/>
      <c r="AL29" s="5"/>
      <c r="AM29" s="5"/>
      <c r="AN29" s="5"/>
      <c r="AO29" s="11"/>
      <c r="AP29" s="216"/>
      <c r="AQ29" s="218"/>
      <c r="AR29" s="10"/>
      <c r="AS29" s="74"/>
      <c r="AT29" s="10"/>
      <c r="AU29" s="74"/>
      <c r="AV29" s="10"/>
      <c r="AW29" s="74"/>
      <c r="AX29" s="10"/>
      <c r="AY29" s="76"/>
      <c r="AZ29" s="74"/>
      <c r="BA29" s="76"/>
      <c r="BB29" s="74"/>
      <c r="BC29" s="76"/>
      <c r="BD29" s="74"/>
      <c r="BE29" s="76"/>
      <c r="BF29" s="74"/>
      <c r="BG29" s="11">
        <f t="shared" si="17"/>
        <v>0</v>
      </c>
    </row>
    <row r="30" spans="1:63" hidden="1" x14ac:dyDescent="0.25">
      <c r="A30" s="5" t="s">
        <v>118</v>
      </c>
      <c r="B30" s="5">
        <v>238</v>
      </c>
      <c r="C30" s="5" t="s">
        <v>144</v>
      </c>
      <c r="D30" s="5" t="s">
        <v>427</v>
      </c>
      <c r="E30" s="5" t="s">
        <v>428</v>
      </c>
      <c r="F30" s="5" t="s">
        <v>156</v>
      </c>
      <c r="G30" s="82">
        <v>43584</v>
      </c>
      <c r="H30" s="5" t="s">
        <v>147</v>
      </c>
      <c r="I30" s="5" t="s">
        <v>187</v>
      </c>
      <c r="J30" s="5" t="s">
        <v>421</v>
      </c>
      <c r="K30" s="5" t="s">
        <v>429</v>
      </c>
      <c r="L30" s="5" t="s">
        <v>430</v>
      </c>
      <c r="M30" s="5" t="s">
        <v>431</v>
      </c>
      <c r="N30" s="10">
        <v>125082934</v>
      </c>
      <c r="O30" s="5">
        <v>37419</v>
      </c>
      <c r="P30" s="5" t="s">
        <v>326</v>
      </c>
      <c r="Q30" s="5" t="s">
        <v>149</v>
      </c>
      <c r="R30" s="5"/>
      <c r="S30" s="5"/>
      <c r="T30" s="81"/>
      <c r="U30" s="5"/>
      <c r="V30" s="5"/>
      <c r="W30" s="5"/>
      <c r="X30" s="5"/>
      <c r="Y30" s="5"/>
      <c r="Z30" s="5"/>
      <c r="AA30" s="5"/>
      <c r="AB30" s="8"/>
      <c r="AC30" s="10"/>
      <c r="AD30" s="5">
        <v>0</v>
      </c>
      <c r="AE30" s="7"/>
      <c r="AF30" s="7"/>
      <c r="AG30" s="195">
        <f t="shared" si="15"/>
        <v>0</v>
      </c>
      <c r="AH30" s="5" t="s">
        <v>142</v>
      </c>
      <c r="AI30" s="5" t="s">
        <v>228</v>
      </c>
      <c r="AJ30" s="5" t="s">
        <v>228</v>
      </c>
      <c r="AK30" s="5"/>
      <c r="AL30" s="5"/>
      <c r="AM30" s="5"/>
      <c r="AN30" s="5"/>
      <c r="AO30" s="11"/>
      <c r="AP30" s="10"/>
      <c r="AQ30" s="74"/>
      <c r="AR30" s="10"/>
      <c r="AS30" s="74"/>
      <c r="AT30" s="10"/>
      <c r="AU30" s="74"/>
      <c r="AV30" s="10"/>
      <c r="AW30" s="74"/>
      <c r="AX30" s="10"/>
      <c r="AY30" s="76"/>
      <c r="AZ30" s="74"/>
      <c r="BA30" s="76"/>
      <c r="BB30" s="74"/>
      <c r="BC30" s="76"/>
      <c r="BD30" s="74"/>
      <c r="BE30" s="76"/>
      <c r="BF30" s="74"/>
      <c r="BG30" s="11">
        <f t="shared" si="17"/>
        <v>0</v>
      </c>
    </row>
    <row r="31" spans="1:63" s="100" customFormat="1" hidden="1" x14ac:dyDescent="0.25">
      <c r="A31" s="5" t="s">
        <v>346</v>
      </c>
      <c r="B31" s="5">
        <v>158</v>
      </c>
      <c r="C31" s="5" t="s">
        <v>144</v>
      </c>
      <c r="D31" s="5" t="s">
        <v>477</v>
      </c>
      <c r="E31" s="5" t="s">
        <v>478</v>
      </c>
      <c r="F31" s="5" t="s">
        <v>164</v>
      </c>
      <c r="G31" s="82">
        <v>43613</v>
      </c>
      <c r="H31" s="5" t="s">
        <v>135</v>
      </c>
      <c r="I31" s="5" t="s">
        <v>136</v>
      </c>
      <c r="J31" s="5" t="s">
        <v>186</v>
      </c>
      <c r="K31" s="5" t="s">
        <v>479</v>
      </c>
      <c r="L31" s="5">
        <v>86111604</v>
      </c>
      <c r="M31" s="5" t="s">
        <v>480</v>
      </c>
      <c r="N31" s="10">
        <v>19000000</v>
      </c>
      <c r="O31" s="5">
        <v>42619</v>
      </c>
      <c r="P31" s="5" t="s">
        <v>481</v>
      </c>
      <c r="Q31" s="5" t="s">
        <v>149</v>
      </c>
      <c r="R31" s="5"/>
      <c r="S31" s="5"/>
      <c r="T31" s="82"/>
      <c r="U31" s="5"/>
      <c r="V31" s="5"/>
      <c r="W31" s="5"/>
      <c r="X31" s="5"/>
      <c r="Y31" s="5"/>
      <c r="Z31" s="5"/>
      <c r="AA31" s="5"/>
      <c r="AB31" s="74"/>
      <c r="AC31" s="10"/>
      <c r="AD31" s="5"/>
      <c r="AE31" s="7"/>
      <c r="AF31" s="7"/>
      <c r="AG31" s="195">
        <f t="shared" si="15"/>
        <v>0</v>
      </c>
      <c r="AH31" s="5"/>
      <c r="AI31" s="5"/>
      <c r="AJ31" s="5"/>
      <c r="AK31" s="5"/>
      <c r="AL31" s="5"/>
      <c r="AM31" s="5"/>
      <c r="AN31" s="5"/>
      <c r="AO31" s="11"/>
      <c r="AP31" s="10"/>
      <c r="AQ31" s="74"/>
      <c r="AR31" s="10"/>
      <c r="AS31" s="74"/>
      <c r="AT31" s="10"/>
      <c r="AU31" s="74"/>
      <c r="AV31" s="10"/>
      <c r="AW31" s="74"/>
      <c r="AX31" s="10"/>
      <c r="AY31" s="76"/>
      <c r="AZ31" s="74"/>
      <c r="BA31" s="76"/>
      <c r="BB31" s="74"/>
      <c r="BC31" s="76"/>
      <c r="BD31" s="74"/>
      <c r="BE31" s="76"/>
      <c r="BF31" s="74"/>
      <c r="BG31" s="11">
        <f t="shared" si="17"/>
        <v>0</v>
      </c>
    </row>
    <row r="32" spans="1:63" s="100" customFormat="1" ht="18" hidden="1" customHeight="1" x14ac:dyDescent="0.25">
      <c r="A32" s="5" t="s">
        <v>118</v>
      </c>
      <c r="B32" s="5">
        <v>248</v>
      </c>
      <c r="C32" s="5" t="s">
        <v>144</v>
      </c>
      <c r="D32" s="5" t="s">
        <v>482</v>
      </c>
      <c r="E32" s="5" t="s">
        <v>483</v>
      </c>
      <c r="F32" s="5" t="s">
        <v>164</v>
      </c>
      <c r="G32" s="82">
        <v>43591</v>
      </c>
      <c r="H32" s="5" t="s">
        <v>147</v>
      </c>
      <c r="I32" s="5" t="s">
        <v>187</v>
      </c>
      <c r="J32" s="5" t="s">
        <v>421</v>
      </c>
      <c r="K32" s="5" t="s">
        <v>484</v>
      </c>
      <c r="L32" s="5" t="s">
        <v>485</v>
      </c>
      <c r="M32" s="5" t="s">
        <v>486</v>
      </c>
      <c r="N32" s="10">
        <v>141506449</v>
      </c>
      <c r="O32" s="5">
        <v>43119</v>
      </c>
      <c r="P32" s="5" t="s">
        <v>481</v>
      </c>
      <c r="Q32" s="5" t="s">
        <v>149</v>
      </c>
      <c r="R32" s="5"/>
      <c r="S32" s="5"/>
      <c r="T32" s="82"/>
      <c r="U32" s="5"/>
      <c r="V32" s="5"/>
      <c r="W32" s="5"/>
      <c r="X32" s="5"/>
      <c r="Y32" s="5"/>
      <c r="Z32" s="5"/>
      <c r="AA32" s="5"/>
      <c r="AB32" s="74"/>
      <c r="AC32" s="10"/>
      <c r="AD32" s="5"/>
      <c r="AE32" s="7"/>
      <c r="AF32" s="7"/>
      <c r="AG32" s="195">
        <f t="shared" si="15"/>
        <v>0</v>
      </c>
      <c r="AH32" s="5"/>
      <c r="AI32" s="5"/>
      <c r="AJ32" s="5"/>
      <c r="AK32" s="5"/>
      <c r="AL32" s="5"/>
      <c r="AM32" s="5"/>
      <c r="AN32" s="5"/>
      <c r="AO32" s="11"/>
      <c r="AP32" s="10"/>
      <c r="AQ32" s="74"/>
      <c r="AR32" s="10"/>
      <c r="AS32" s="74"/>
      <c r="AT32" s="10"/>
      <c r="AU32" s="74"/>
      <c r="AV32" s="10"/>
      <c r="AW32" s="74"/>
      <c r="AX32" s="10"/>
      <c r="AY32" s="76"/>
      <c r="AZ32" s="74"/>
      <c r="BA32" s="76"/>
      <c r="BB32" s="74"/>
      <c r="BC32" s="76"/>
      <c r="BD32" s="74"/>
      <c r="BE32" s="76"/>
      <c r="BF32" s="74"/>
      <c r="BG32" s="11">
        <f t="shared" si="17"/>
        <v>0</v>
      </c>
    </row>
    <row r="33" spans="1:59" s="100" customFormat="1" ht="18" hidden="1" customHeight="1" x14ac:dyDescent="0.25">
      <c r="A33" s="5" t="s">
        <v>118</v>
      </c>
      <c r="B33" s="5">
        <v>240</v>
      </c>
      <c r="C33" s="5" t="s">
        <v>144</v>
      </c>
      <c r="D33" s="5" t="s">
        <v>550</v>
      </c>
      <c r="E33" s="5" t="s">
        <v>487</v>
      </c>
      <c r="F33" s="5" t="s">
        <v>164</v>
      </c>
      <c r="G33" s="82">
        <v>43607</v>
      </c>
      <c r="H33" s="5" t="s">
        <v>147</v>
      </c>
      <c r="I33" s="5" t="s">
        <v>187</v>
      </c>
      <c r="J33" s="5" t="s">
        <v>179</v>
      </c>
      <c r="K33" s="5" t="s">
        <v>488</v>
      </c>
      <c r="L33" s="5" t="s">
        <v>489</v>
      </c>
      <c r="M33" s="5" t="s">
        <v>490</v>
      </c>
      <c r="N33" s="10">
        <v>120000000</v>
      </c>
      <c r="O33" s="5">
        <v>25019</v>
      </c>
      <c r="P33" s="5" t="s">
        <v>316</v>
      </c>
      <c r="Q33" s="5" t="s">
        <v>149</v>
      </c>
      <c r="R33" s="5"/>
      <c r="S33" s="5"/>
      <c r="T33" s="82"/>
      <c r="U33" s="5"/>
      <c r="V33" s="5"/>
      <c r="W33" s="5"/>
      <c r="X33" s="5"/>
      <c r="Y33" s="5"/>
      <c r="Z33" s="5"/>
      <c r="AA33" s="5"/>
      <c r="AB33" s="74"/>
      <c r="AC33" s="10"/>
      <c r="AD33" s="5"/>
      <c r="AE33" s="7"/>
      <c r="AF33" s="7"/>
      <c r="AG33" s="195">
        <f t="shared" si="15"/>
        <v>0</v>
      </c>
      <c r="AH33" s="5"/>
      <c r="AI33" s="5"/>
      <c r="AJ33" s="5"/>
      <c r="AK33" s="5"/>
      <c r="AL33" s="5"/>
      <c r="AM33" s="5"/>
      <c r="AN33" s="5"/>
      <c r="AO33" s="11"/>
      <c r="AP33" s="10"/>
      <c r="AQ33" s="74"/>
      <c r="AR33" s="10"/>
      <c r="AS33" s="74"/>
      <c r="AT33" s="10"/>
      <c r="AU33" s="74"/>
      <c r="AV33" s="10"/>
      <c r="AW33" s="74"/>
      <c r="AX33" s="10"/>
      <c r="AY33" s="76"/>
      <c r="AZ33" s="74"/>
      <c r="BA33" s="76"/>
      <c r="BB33" s="74"/>
      <c r="BC33" s="76"/>
      <c r="BD33" s="74"/>
      <c r="BE33" s="76"/>
      <c r="BF33" s="74"/>
      <c r="BG33" s="11">
        <f t="shared" si="17"/>
        <v>0</v>
      </c>
    </row>
    <row r="34" spans="1:59" hidden="1" x14ac:dyDescent="0.25">
      <c r="A34" s="80" t="s">
        <v>118</v>
      </c>
      <c r="B34" s="4">
        <v>103</v>
      </c>
      <c r="C34" s="5" t="s">
        <v>132</v>
      </c>
      <c r="D34" s="5" t="s">
        <v>327</v>
      </c>
      <c r="E34" s="6" t="s">
        <v>328</v>
      </c>
      <c r="F34" s="7" t="s">
        <v>133</v>
      </c>
      <c r="G34" s="82">
        <v>43517</v>
      </c>
      <c r="H34" s="4" t="s">
        <v>147</v>
      </c>
      <c r="I34" s="5" t="s">
        <v>329</v>
      </c>
      <c r="J34" s="5" t="s">
        <v>179</v>
      </c>
      <c r="K34" s="5" t="s">
        <v>330</v>
      </c>
      <c r="L34" s="5">
        <v>72101511</v>
      </c>
      <c r="M34" s="5" t="s">
        <v>331</v>
      </c>
      <c r="N34" s="10">
        <v>120000000</v>
      </c>
      <c r="O34" s="14">
        <v>25019</v>
      </c>
      <c r="P34" s="84" t="s">
        <v>316</v>
      </c>
      <c r="Q34" s="5" t="s">
        <v>137</v>
      </c>
      <c r="R34" s="5"/>
      <c r="S34" s="5"/>
      <c r="T34" s="81"/>
      <c r="U34" s="5"/>
      <c r="V34" s="5"/>
      <c r="W34" s="5"/>
      <c r="X34" s="5"/>
      <c r="Y34" s="5"/>
      <c r="Z34" s="6"/>
      <c r="AA34" s="13"/>
      <c r="AB34" s="8"/>
      <c r="AC34" s="10"/>
      <c r="AD34" s="10"/>
      <c r="AE34" s="9"/>
      <c r="AF34" s="9"/>
      <c r="AG34" s="195">
        <f t="shared" si="15"/>
        <v>0</v>
      </c>
      <c r="AH34" s="10"/>
      <c r="AI34" s="8"/>
      <c r="AJ34" s="5"/>
      <c r="AK34" s="8"/>
      <c r="AL34" s="81"/>
      <c r="AM34" s="64">
        <f t="shared" ref="AM34:AM37" si="19">+AL34-AK34</f>
        <v>0</v>
      </c>
      <c r="AN34" s="5"/>
      <c r="AO34" s="11"/>
      <c r="AP34" s="10"/>
      <c r="AQ34" s="8"/>
      <c r="AR34" s="10"/>
      <c r="AS34" s="8"/>
      <c r="AT34" s="10"/>
      <c r="AU34" s="8"/>
      <c r="AV34" s="10"/>
      <c r="AW34" s="8"/>
      <c r="AX34" s="10"/>
      <c r="AY34" s="75"/>
      <c r="AZ34" s="8"/>
      <c r="BA34" s="75"/>
      <c r="BB34" s="8"/>
      <c r="BC34" s="75"/>
      <c r="BD34" s="8"/>
      <c r="BE34" s="75"/>
      <c r="BF34" s="8"/>
      <c r="BG34" s="11">
        <f t="shared" si="17"/>
        <v>0</v>
      </c>
    </row>
    <row r="35" spans="1:59" ht="20.25" customHeight="1" x14ac:dyDescent="0.25">
      <c r="A35" s="80" t="s">
        <v>118</v>
      </c>
      <c r="B35" s="4">
        <v>212</v>
      </c>
      <c r="C35" s="5" t="s">
        <v>132</v>
      </c>
      <c r="D35" s="5" t="s">
        <v>343</v>
      </c>
      <c r="E35" s="6" t="s">
        <v>644</v>
      </c>
      <c r="F35" s="7" t="s">
        <v>133</v>
      </c>
      <c r="G35" s="82">
        <v>43524</v>
      </c>
      <c r="H35" s="4" t="s">
        <v>147</v>
      </c>
      <c r="I35" s="5" t="s">
        <v>329</v>
      </c>
      <c r="J35" s="5" t="s">
        <v>179</v>
      </c>
      <c r="K35" s="5" t="s">
        <v>344</v>
      </c>
      <c r="L35" s="5">
        <v>84131603</v>
      </c>
      <c r="M35" s="5" t="s">
        <v>345</v>
      </c>
      <c r="N35" s="10">
        <v>83000000</v>
      </c>
      <c r="O35" s="14">
        <v>27419</v>
      </c>
      <c r="P35" s="84" t="s">
        <v>317</v>
      </c>
      <c r="Q35" s="5" t="s">
        <v>124</v>
      </c>
      <c r="R35" s="5" t="s">
        <v>125</v>
      </c>
      <c r="S35" s="224" t="s">
        <v>621</v>
      </c>
      <c r="T35" s="8">
        <v>43581</v>
      </c>
      <c r="U35" s="150" t="s">
        <v>622</v>
      </c>
      <c r="V35" s="5" t="s">
        <v>127</v>
      </c>
      <c r="W35" s="5" t="s">
        <v>237</v>
      </c>
      <c r="X35" s="11" t="s">
        <v>623</v>
      </c>
      <c r="Y35" s="5">
        <v>860524654</v>
      </c>
      <c r="Z35" s="6">
        <v>6</v>
      </c>
      <c r="AA35" s="13">
        <v>123019</v>
      </c>
      <c r="AB35" s="8">
        <v>43581</v>
      </c>
      <c r="AC35" s="10">
        <v>83000000</v>
      </c>
      <c r="AD35" s="10"/>
      <c r="AE35" s="9"/>
      <c r="AF35" s="86"/>
      <c r="AG35" s="195">
        <f t="shared" si="15"/>
        <v>83000000</v>
      </c>
      <c r="AH35" s="10" t="s">
        <v>129</v>
      </c>
      <c r="AI35" s="81">
        <v>43581</v>
      </c>
      <c r="AJ35" s="5" t="s">
        <v>143</v>
      </c>
      <c r="AK35" s="81">
        <v>43581</v>
      </c>
      <c r="AL35" s="81">
        <v>43642</v>
      </c>
      <c r="AM35" s="14">
        <f t="shared" si="19"/>
        <v>61</v>
      </c>
      <c r="AN35" s="11" t="s">
        <v>624</v>
      </c>
      <c r="AO35" s="11">
        <v>1020712442</v>
      </c>
      <c r="AP35" s="10"/>
      <c r="AQ35" s="8"/>
      <c r="AR35" s="10"/>
      <c r="AS35" s="8"/>
      <c r="AT35" s="10"/>
      <c r="AU35" s="8"/>
      <c r="AV35" s="10"/>
      <c r="AW35" s="8"/>
      <c r="AX35" s="9">
        <f t="shared" ref="AX35:AX39" si="20">+AV35+AT35+AR35+AP35+AG35</f>
        <v>83000000</v>
      </c>
      <c r="AY35" s="75"/>
      <c r="AZ35" s="8"/>
      <c r="BA35" s="75"/>
      <c r="BB35" s="8"/>
      <c r="BC35" s="75"/>
      <c r="BD35" s="8"/>
      <c r="BE35" s="75"/>
      <c r="BF35" s="8"/>
      <c r="BG35" s="11">
        <f t="shared" si="17"/>
        <v>61</v>
      </c>
    </row>
    <row r="36" spans="1:59" ht="15.75" customHeight="1" x14ac:dyDescent="0.25">
      <c r="A36" s="91" t="s">
        <v>118</v>
      </c>
      <c r="B36" s="4">
        <v>41</v>
      </c>
      <c r="C36" s="5" t="s">
        <v>132</v>
      </c>
      <c r="D36" s="5" t="s">
        <v>347</v>
      </c>
      <c r="E36" s="6" t="s">
        <v>645</v>
      </c>
      <c r="F36" s="7" t="s">
        <v>145</v>
      </c>
      <c r="G36" s="82">
        <v>43536</v>
      </c>
      <c r="H36" s="4" t="s">
        <v>147</v>
      </c>
      <c r="I36" s="5" t="s">
        <v>329</v>
      </c>
      <c r="J36" s="5" t="s">
        <v>165</v>
      </c>
      <c r="K36" s="5" t="s">
        <v>348</v>
      </c>
      <c r="L36" s="5">
        <v>811115</v>
      </c>
      <c r="M36" s="5" t="s">
        <v>332</v>
      </c>
      <c r="N36" s="10">
        <v>307996538</v>
      </c>
      <c r="O36" s="14">
        <v>29919</v>
      </c>
      <c r="P36" s="11" t="s">
        <v>326</v>
      </c>
      <c r="Q36" s="5" t="s">
        <v>124</v>
      </c>
      <c r="R36" s="5" t="s">
        <v>125</v>
      </c>
      <c r="S36" s="5" t="s">
        <v>647</v>
      </c>
      <c r="T36" s="8">
        <v>43592</v>
      </c>
      <c r="U36" s="225" t="s">
        <v>181</v>
      </c>
      <c r="V36" s="5" t="s">
        <v>127</v>
      </c>
      <c r="W36" s="5" t="s">
        <v>237</v>
      </c>
      <c r="X36" s="78" t="s">
        <v>625</v>
      </c>
      <c r="Y36" s="5">
        <v>800230829</v>
      </c>
      <c r="Z36" s="6">
        <v>7</v>
      </c>
      <c r="AA36" s="13" t="s">
        <v>626</v>
      </c>
      <c r="AB36" s="8">
        <v>43592</v>
      </c>
      <c r="AC36" s="10">
        <v>281000000</v>
      </c>
      <c r="AD36" s="10"/>
      <c r="AE36" s="9"/>
      <c r="AF36" s="86"/>
      <c r="AG36" s="195">
        <f t="shared" si="15"/>
        <v>281000000</v>
      </c>
      <c r="AH36" s="10" t="s">
        <v>129</v>
      </c>
      <c r="AI36" s="81">
        <v>43593</v>
      </c>
      <c r="AJ36" s="5" t="s">
        <v>143</v>
      </c>
      <c r="AK36" s="81">
        <v>43593</v>
      </c>
      <c r="AL36" s="81">
        <v>43624</v>
      </c>
      <c r="AM36" s="14">
        <f t="shared" si="19"/>
        <v>31</v>
      </c>
      <c r="AN36" s="11" t="s">
        <v>627</v>
      </c>
      <c r="AO36" s="11">
        <v>1087989085</v>
      </c>
      <c r="AP36" s="87"/>
      <c r="AQ36" s="88"/>
      <c r="AR36" s="86"/>
      <c r="AS36" s="89"/>
      <c r="AT36" s="86"/>
      <c r="AU36" s="89"/>
      <c r="AV36" s="86"/>
      <c r="AW36" s="89"/>
      <c r="AX36" s="9">
        <f t="shared" si="20"/>
        <v>281000000</v>
      </c>
      <c r="AY36" s="90"/>
      <c r="AZ36" s="86"/>
      <c r="BA36" s="86"/>
      <c r="BB36" s="89"/>
      <c r="BC36" s="86"/>
      <c r="BD36" s="86"/>
      <c r="BE36" s="86"/>
      <c r="BF36" s="86"/>
      <c r="BG36" s="11">
        <f t="shared" si="17"/>
        <v>31</v>
      </c>
    </row>
    <row r="37" spans="1:59" ht="18.75" customHeight="1" x14ac:dyDescent="0.25">
      <c r="A37" s="91" t="s">
        <v>118</v>
      </c>
      <c r="B37" s="4">
        <v>128</v>
      </c>
      <c r="C37" s="5" t="s">
        <v>132</v>
      </c>
      <c r="D37" s="5" t="s">
        <v>349</v>
      </c>
      <c r="E37" s="6" t="s">
        <v>646</v>
      </c>
      <c r="F37" s="7" t="s">
        <v>145</v>
      </c>
      <c r="G37" s="82">
        <v>43552</v>
      </c>
      <c r="H37" s="4" t="s">
        <v>122</v>
      </c>
      <c r="I37" s="5" t="s">
        <v>123</v>
      </c>
      <c r="J37" s="5" t="s">
        <v>179</v>
      </c>
      <c r="K37" s="5" t="s">
        <v>350</v>
      </c>
      <c r="L37" s="5">
        <v>76161501</v>
      </c>
      <c r="M37" s="5" t="s">
        <v>351</v>
      </c>
      <c r="N37" s="10">
        <v>30000000</v>
      </c>
      <c r="O37" s="14">
        <v>32819</v>
      </c>
      <c r="P37" s="167" t="s">
        <v>648</v>
      </c>
      <c r="Q37" s="5" t="s">
        <v>124</v>
      </c>
      <c r="R37" s="5" t="s">
        <v>125</v>
      </c>
      <c r="S37" s="5" t="s">
        <v>649</v>
      </c>
      <c r="T37" s="8">
        <v>43215</v>
      </c>
      <c r="U37" s="150" t="s">
        <v>159</v>
      </c>
      <c r="V37" s="5" t="s">
        <v>127</v>
      </c>
      <c r="W37" s="5" t="s">
        <v>237</v>
      </c>
      <c r="X37" s="78" t="s">
        <v>628</v>
      </c>
      <c r="Y37" s="5">
        <v>900500456</v>
      </c>
      <c r="Z37" s="6">
        <v>5</v>
      </c>
      <c r="AA37" s="13">
        <v>122719</v>
      </c>
      <c r="AB37" s="8">
        <v>43581</v>
      </c>
      <c r="AC37" s="10">
        <v>28390000</v>
      </c>
      <c r="AD37" s="10"/>
      <c r="AE37" s="9"/>
      <c r="AF37" s="86"/>
      <c r="AG37" s="195">
        <f t="shared" si="15"/>
        <v>28390000</v>
      </c>
      <c r="AH37" s="10" t="s">
        <v>129</v>
      </c>
      <c r="AI37" s="81">
        <v>43585</v>
      </c>
      <c r="AJ37" s="5" t="s">
        <v>143</v>
      </c>
      <c r="AK37" s="81">
        <v>43585</v>
      </c>
      <c r="AL37" s="81">
        <v>43830</v>
      </c>
      <c r="AM37" s="14">
        <f t="shared" si="19"/>
        <v>245</v>
      </c>
      <c r="AN37" s="11" t="s">
        <v>629</v>
      </c>
      <c r="AO37" s="11">
        <v>79448817</v>
      </c>
      <c r="AP37" s="87"/>
      <c r="AQ37" s="88"/>
      <c r="AR37" s="86"/>
      <c r="AS37" s="89"/>
      <c r="AT37" s="86"/>
      <c r="AU37" s="89"/>
      <c r="AV37" s="86"/>
      <c r="AW37" s="89"/>
      <c r="AX37" s="9">
        <f t="shared" si="20"/>
        <v>28390000</v>
      </c>
      <c r="AY37" s="90"/>
      <c r="AZ37" s="86"/>
      <c r="BA37" s="86"/>
      <c r="BB37" s="89"/>
      <c r="BC37" s="86"/>
      <c r="BD37" s="86"/>
      <c r="BE37" s="86"/>
      <c r="BF37" s="86"/>
      <c r="BG37" s="11">
        <f t="shared" si="17"/>
        <v>245</v>
      </c>
    </row>
    <row r="38" spans="1:59" ht="16.5" hidden="1" customHeight="1" x14ac:dyDescent="0.25">
      <c r="A38" s="80" t="s">
        <v>118</v>
      </c>
      <c r="B38" s="4">
        <v>170</v>
      </c>
      <c r="C38" s="5" t="s">
        <v>155</v>
      </c>
      <c r="D38" s="5" t="s">
        <v>336</v>
      </c>
      <c r="E38" s="6" t="s">
        <v>474</v>
      </c>
      <c r="F38" s="7" t="s">
        <v>133</v>
      </c>
      <c r="G38" s="82">
        <v>43524</v>
      </c>
      <c r="H38" s="4" t="s">
        <v>166</v>
      </c>
      <c r="I38" s="5" t="s">
        <v>136</v>
      </c>
      <c r="J38" s="5" t="s">
        <v>186</v>
      </c>
      <c r="K38" s="5" t="s">
        <v>475</v>
      </c>
      <c r="L38" s="5">
        <v>78111800</v>
      </c>
      <c r="M38" s="5" t="s">
        <v>476</v>
      </c>
      <c r="N38" s="10">
        <v>450000000</v>
      </c>
      <c r="O38" s="14">
        <v>25619</v>
      </c>
      <c r="P38" s="11" t="s">
        <v>337</v>
      </c>
      <c r="Q38" s="5" t="s">
        <v>137</v>
      </c>
      <c r="R38" s="5"/>
      <c r="S38" s="5"/>
      <c r="T38" s="81"/>
      <c r="U38" s="5"/>
      <c r="V38" s="5"/>
      <c r="W38" s="5"/>
      <c r="X38" s="5"/>
      <c r="Y38" s="5"/>
      <c r="Z38" s="6"/>
      <c r="AA38" s="13"/>
      <c r="AB38" s="8"/>
      <c r="AC38" s="10"/>
      <c r="AD38" s="10"/>
      <c r="AE38" s="9"/>
      <c r="AF38" s="9"/>
      <c r="AG38" s="195">
        <f t="shared" si="15"/>
        <v>0</v>
      </c>
      <c r="AH38" s="10"/>
      <c r="AI38" s="8"/>
      <c r="AJ38" s="5"/>
      <c r="AK38" s="81"/>
      <c r="AL38" s="81"/>
      <c r="AM38" s="64"/>
      <c r="AN38" s="5"/>
      <c r="AO38" s="11"/>
      <c r="AP38" s="214"/>
      <c r="AQ38" s="215"/>
      <c r="AR38" s="10"/>
      <c r="AS38" s="52"/>
      <c r="AT38" s="10"/>
      <c r="AU38" s="52"/>
      <c r="AV38" s="10"/>
      <c r="AW38" s="52"/>
      <c r="AX38" s="10"/>
      <c r="AY38" s="58"/>
      <c r="AZ38" s="8"/>
      <c r="BA38" s="58"/>
      <c r="BB38" s="52"/>
      <c r="BC38" s="58"/>
      <c r="BD38" s="8"/>
      <c r="BE38" s="58"/>
      <c r="BF38" s="8"/>
      <c r="BG38" s="11">
        <f t="shared" si="17"/>
        <v>0</v>
      </c>
    </row>
    <row r="39" spans="1:59" ht="18" customHeight="1" x14ac:dyDescent="0.25">
      <c r="A39" s="91" t="s">
        <v>118</v>
      </c>
      <c r="B39" s="4">
        <v>58</v>
      </c>
      <c r="C39" s="5" t="s">
        <v>163</v>
      </c>
      <c r="D39" s="5" t="s">
        <v>399</v>
      </c>
      <c r="E39" s="6" t="s">
        <v>400</v>
      </c>
      <c r="F39" s="7" t="s">
        <v>145</v>
      </c>
      <c r="G39" s="82">
        <v>43539</v>
      </c>
      <c r="H39" s="79" t="s">
        <v>166</v>
      </c>
      <c r="I39" s="78" t="s">
        <v>136</v>
      </c>
      <c r="J39" s="5" t="s">
        <v>179</v>
      </c>
      <c r="K39" s="5" t="s">
        <v>401</v>
      </c>
      <c r="L39" s="5">
        <v>92121500</v>
      </c>
      <c r="M39" s="5" t="s">
        <v>402</v>
      </c>
      <c r="N39" s="10">
        <v>17136501957</v>
      </c>
      <c r="O39" s="14">
        <v>21919</v>
      </c>
      <c r="P39" s="11" t="s">
        <v>403</v>
      </c>
      <c r="Q39" s="5" t="s">
        <v>124</v>
      </c>
      <c r="R39" s="5" t="s">
        <v>125</v>
      </c>
      <c r="S39" s="5" t="s">
        <v>576</v>
      </c>
      <c r="T39" s="81">
        <v>43609</v>
      </c>
      <c r="U39" s="12" t="s">
        <v>126</v>
      </c>
      <c r="V39" s="5" t="s">
        <v>224</v>
      </c>
      <c r="W39" s="183" t="s">
        <v>237</v>
      </c>
      <c r="X39" s="78" t="s">
        <v>577</v>
      </c>
      <c r="Y39" s="5">
        <v>901285880</v>
      </c>
      <c r="Z39" s="6">
        <v>6</v>
      </c>
      <c r="AA39" s="13">
        <v>152819</v>
      </c>
      <c r="AB39" s="8">
        <v>43609</v>
      </c>
      <c r="AC39" s="10">
        <v>2949216724</v>
      </c>
      <c r="AD39" s="10">
        <v>5356000000</v>
      </c>
      <c r="AE39" s="9">
        <v>5516680000</v>
      </c>
      <c r="AF39" s="9">
        <v>3314605233</v>
      </c>
      <c r="AG39" s="195">
        <f>+AC39+AD39+AE39+AF39</f>
        <v>17136501957</v>
      </c>
      <c r="AH39" s="10" t="s">
        <v>129</v>
      </c>
      <c r="AI39" s="81">
        <v>43614</v>
      </c>
      <c r="AJ39" s="5" t="s">
        <v>143</v>
      </c>
      <c r="AK39" s="81">
        <v>43614</v>
      </c>
      <c r="AL39" s="205">
        <v>44710</v>
      </c>
      <c r="AM39" s="14">
        <f t="shared" ref="AM39:AM43" si="21">+AL39-AK39</f>
        <v>1096</v>
      </c>
      <c r="AN39" s="5" t="s">
        <v>578</v>
      </c>
      <c r="AO39" s="11">
        <v>80010313</v>
      </c>
      <c r="AP39" s="10"/>
      <c r="AQ39" s="8"/>
      <c r="AR39" s="10"/>
      <c r="AS39" s="8"/>
      <c r="AT39" s="10"/>
      <c r="AU39" s="8"/>
      <c r="AV39" s="10"/>
      <c r="AW39" s="8"/>
      <c r="AX39" s="9">
        <f t="shared" si="20"/>
        <v>17136501957</v>
      </c>
      <c r="AY39" s="75"/>
      <c r="AZ39" s="8"/>
      <c r="BA39" s="75"/>
      <c r="BB39" s="8"/>
      <c r="BC39" s="75"/>
      <c r="BD39" s="8"/>
      <c r="BE39" s="75"/>
      <c r="BF39" s="8"/>
      <c r="BG39" s="11">
        <f t="shared" si="17"/>
        <v>1096</v>
      </c>
    </row>
    <row r="40" spans="1:59" ht="18" customHeight="1" x14ac:dyDescent="0.25">
      <c r="A40" s="91" t="s">
        <v>346</v>
      </c>
      <c r="B40" s="4">
        <v>145</v>
      </c>
      <c r="C40" s="5" t="s">
        <v>163</v>
      </c>
      <c r="D40" s="5" t="s">
        <v>404</v>
      </c>
      <c r="E40" s="6" t="s">
        <v>405</v>
      </c>
      <c r="F40" s="7" t="s">
        <v>145</v>
      </c>
      <c r="G40" s="82">
        <v>43550</v>
      </c>
      <c r="H40" s="79" t="s">
        <v>135</v>
      </c>
      <c r="I40" s="78" t="s">
        <v>136</v>
      </c>
      <c r="J40" s="5" t="s">
        <v>186</v>
      </c>
      <c r="K40" s="5" t="s">
        <v>406</v>
      </c>
      <c r="L40" s="5">
        <v>86101705</v>
      </c>
      <c r="M40" s="5" t="s">
        <v>407</v>
      </c>
      <c r="N40" s="10">
        <v>22400000</v>
      </c>
      <c r="O40" s="14">
        <v>33619</v>
      </c>
      <c r="P40" s="11" t="s">
        <v>335</v>
      </c>
      <c r="Q40" s="5" t="s">
        <v>124</v>
      </c>
      <c r="R40" s="5" t="s">
        <v>125</v>
      </c>
      <c r="S40" s="5" t="s">
        <v>579</v>
      </c>
      <c r="T40" s="81">
        <v>43602</v>
      </c>
      <c r="U40" s="12" t="s">
        <v>126</v>
      </c>
      <c r="V40" s="5" t="s">
        <v>127</v>
      </c>
      <c r="W40" s="5" t="s">
        <v>237</v>
      </c>
      <c r="X40" s="11" t="s">
        <v>580</v>
      </c>
      <c r="Y40" s="5">
        <v>860007759</v>
      </c>
      <c r="Z40" s="6">
        <v>3</v>
      </c>
      <c r="AA40" s="13">
        <v>135319</v>
      </c>
      <c r="AB40" s="8">
        <v>43602</v>
      </c>
      <c r="AC40" s="10">
        <v>22400000</v>
      </c>
      <c r="AD40" s="10">
        <v>0</v>
      </c>
      <c r="AE40" s="9"/>
      <c r="AF40" s="9"/>
      <c r="AG40" s="195">
        <f t="shared" si="15"/>
        <v>22400000</v>
      </c>
      <c r="AH40" s="10" t="s">
        <v>142</v>
      </c>
      <c r="AI40" s="94" t="s">
        <v>228</v>
      </c>
      <c r="AJ40" s="94" t="s">
        <v>228</v>
      </c>
      <c r="AK40" s="81">
        <v>43602</v>
      </c>
      <c r="AL40" s="205">
        <v>43830</v>
      </c>
      <c r="AM40" s="14">
        <f t="shared" si="21"/>
        <v>228</v>
      </c>
      <c r="AN40" s="5" t="s">
        <v>581</v>
      </c>
      <c r="AO40" s="11">
        <v>53907500</v>
      </c>
      <c r="AP40" s="10"/>
      <c r="AQ40" s="8"/>
      <c r="AR40" s="10"/>
      <c r="AS40" s="8"/>
      <c r="AT40" s="10"/>
      <c r="AU40" s="8"/>
      <c r="AV40" s="10"/>
      <c r="AW40" s="8"/>
      <c r="AX40" s="9">
        <f t="shared" ref="AX40" si="22">+AV40+AT40+AR40+AP40+AG40</f>
        <v>22400000</v>
      </c>
      <c r="AY40" s="75"/>
      <c r="AZ40" s="8"/>
      <c r="BA40" s="75"/>
      <c r="BB40" s="8"/>
      <c r="BC40" s="75"/>
      <c r="BD40" s="8"/>
      <c r="BE40" s="75"/>
      <c r="BF40" s="8"/>
      <c r="BG40" s="11">
        <f t="shared" si="17"/>
        <v>228</v>
      </c>
    </row>
    <row r="41" spans="1:59" ht="18" customHeight="1" x14ac:dyDescent="0.25">
      <c r="A41" s="4" t="s">
        <v>118</v>
      </c>
      <c r="B41" s="4">
        <v>133</v>
      </c>
      <c r="C41" s="5" t="s">
        <v>163</v>
      </c>
      <c r="D41" s="5" t="s">
        <v>408</v>
      </c>
      <c r="E41" s="6" t="s">
        <v>409</v>
      </c>
      <c r="F41" s="7" t="s">
        <v>145</v>
      </c>
      <c r="G41" s="82">
        <v>43551</v>
      </c>
      <c r="H41" s="79" t="s">
        <v>122</v>
      </c>
      <c r="I41" s="78" t="s">
        <v>123</v>
      </c>
      <c r="J41" s="5" t="s">
        <v>179</v>
      </c>
      <c r="K41" s="5" t="s">
        <v>410</v>
      </c>
      <c r="L41" s="5">
        <v>15101505</v>
      </c>
      <c r="M41" s="5" t="s">
        <v>338</v>
      </c>
      <c r="N41" s="10">
        <v>4000000</v>
      </c>
      <c r="O41" s="14">
        <v>32219</v>
      </c>
      <c r="P41" s="11" t="s">
        <v>651</v>
      </c>
      <c r="Q41" s="5" t="s">
        <v>124</v>
      </c>
      <c r="R41" s="94" t="s">
        <v>125</v>
      </c>
      <c r="S41" s="94" t="s">
        <v>582</v>
      </c>
      <c r="T41" s="82">
        <v>43587</v>
      </c>
      <c r="U41" s="12" t="s">
        <v>188</v>
      </c>
      <c r="V41" s="94" t="s">
        <v>214</v>
      </c>
      <c r="W41" s="49" t="s">
        <v>277</v>
      </c>
      <c r="X41" s="193" t="s">
        <v>583</v>
      </c>
      <c r="Y41" s="94">
        <v>800020672</v>
      </c>
      <c r="Z41" s="104">
        <v>7</v>
      </c>
      <c r="AA41" s="237">
        <v>124819</v>
      </c>
      <c r="AB41" s="158">
        <v>43587</v>
      </c>
      <c r="AC41" s="194">
        <v>4000000</v>
      </c>
      <c r="AD41" s="194">
        <v>0</v>
      </c>
      <c r="AE41" s="195"/>
      <c r="AF41" s="195"/>
      <c r="AG41" s="195">
        <f t="shared" si="15"/>
        <v>4000000</v>
      </c>
      <c r="AH41" s="194" t="s">
        <v>142</v>
      </c>
      <c r="AI41" s="94" t="s">
        <v>228</v>
      </c>
      <c r="AJ41" s="94" t="s">
        <v>228</v>
      </c>
      <c r="AK41" s="107">
        <v>43587</v>
      </c>
      <c r="AL41" s="209">
        <v>43830</v>
      </c>
      <c r="AM41" s="156">
        <f t="shared" si="21"/>
        <v>243</v>
      </c>
      <c r="AN41" s="94" t="s">
        <v>584</v>
      </c>
      <c r="AO41" s="11">
        <v>40988421</v>
      </c>
      <c r="AP41" s="10"/>
      <c r="AQ41" s="8"/>
      <c r="AR41" s="10"/>
      <c r="AS41" s="8"/>
      <c r="AT41" s="10"/>
      <c r="AU41" s="8"/>
      <c r="AV41" s="10"/>
      <c r="AW41" s="8"/>
      <c r="AX41" s="9">
        <f t="shared" ref="AX41" si="23">+AV41+AT41+AR41+AP41+AG41</f>
        <v>4000000</v>
      </c>
      <c r="AY41" s="75"/>
      <c r="AZ41" s="8"/>
      <c r="BA41" s="75"/>
      <c r="BB41" s="8"/>
      <c r="BC41" s="75"/>
      <c r="BD41" s="8"/>
      <c r="BE41" s="75"/>
      <c r="BF41" s="8"/>
      <c r="BG41" s="11">
        <f t="shared" si="17"/>
        <v>243</v>
      </c>
    </row>
    <row r="42" spans="1:59" ht="18" customHeight="1" x14ac:dyDescent="0.25">
      <c r="A42" s="91" t="s">
        <v>118</v>
      </c>
      <c r="B42" s="4">
        <v>227</v>
      </c>
      <c r="C42" s="5" t="s">
        <v>163</v>
      </c>
      <c r="D42" s="5" t="s">
        <v>411</v>
      </c>
      <c r="E42" s="6" t="s">
        <v>412</v>
      </c>
      <c r="F42" s="7" t="s">
        <v>145</v>
      </c>
      <c r="G42" s="82">
        <v>43553</v>
      </c>
      <c r="H42" s="79" t="s">
        <v>122</v>
      </c>
      <c r="I42" s="78" t="s">
        <v>123</v>
      </c>
      <c r="J42" s="78" t="s">
        <v>193</v>
      </c>
      <c r="K42" s="5" t="s">
        <v>413</v>
      </c>
      <c r="L42" s="5">
        <v>72151704</v>
      </c>
      <c r="M42" s="5" t="s">
        <v>352</v>
      </c>
      <c r="N42" s="10">
        <v>15470000</v>
      </c>
      <c r="O42" s="14">
        <v>33219</v>
      </c>
      <c r="P42" s="11" t="s">
        <v>650</v>
      </c>
      <c r="Q42" s="5" t="s">
        <v>124</v>
      </c>
      <c r="R42" s="5" t="s">
        <v>125</v>
      </c>
      <c r="S42" s="5" t="s">
        <v>585</v>
      </c>
      <c r="T42" s="81">
        <v>43591</v>
      </c>
      <c r="U42" s="12" t="s">
        <v>159</v>
      </c>
      <c r="V42" s="5" t="s">
        <v>224</v>
      </c>
      <c r="W42" s="183" t="s">
        <v>237</v>
      </c>
      <c r="X42" s="78" t="s">
        <v>586</v>
      </c>
      <c r="Y42" s="5">
        <v>830067880</v>
      </c>
      <c r="Z42" s="6">
        <v>4</v>
      </c>
      <c r="AA42" s="13">
        <v>128019</v>
      </c>
      <c r="AB42" s="8">
        <v>43591</v>
      </c>
      <c r="AC42" s="10">
        <v>15255800</v>
      </c>
      <c r="AD42" s="10">
        <v>0</v>
      </c>
      <c r="AE42" s="9"/>
      <c r="AF42" s="9"/>
      <c r="AG42" s="195">
        <f t="shared" si="15"/>
        <v>15255800</v>
      </c>
      <c r="AH42" s="10" t="s">
        <v>129</v>
      </c>
      <c r="AI42" s="107">
        <v>43598</v>
      </c>
      <c r="AJ42" s="94" t="s">
        <v>143</v>
      </c>
      <c r="AK42" s="81">
        <v>43598</v>
      </c>
      <c r="AL42" s="205">
        <v>43830</v>
      </c>
      <c r="AM42" s="196">
        <f t="shared" si="21"/>
        <v>232</v>
      </c>
      <c r="AN42" s="94" t="s">
        <v>652</v>
      </c>
      <c r="AO42" s="11">
        <v>79989053</v>
      </c>
      <c r="AP42" s="10"/>
      <c r="AQ42" s="8"/>
      <c r="AR42" s="10"/>
      <c r="AS42" s="8"/>
      <c r="AT42" s="10"/>
      <c r="AU42" s="8"/>
      <c r="AV42" s="10"/>
      <c r="AW42" s="8"/>
      <c r="AX42" s="9">
        <f t="shared" ref="AX42" si="24">+AV42+AT42+AR42+AP42+AG42</f>
        <v>15255800</v>
      </c>
      <c r="AY42" s="75"/>
      <c r="AZ42" s="8"/>
      <c r="BA42" s="75"/>
      <c r="BB42" s="8"/>
      <c r="BC42" s="75"/>
      <c r="BD42" s="8"/>
      <c r="BE42" s="75"/>
      <c r="BF42" s="8"/>
      <c r="BG42" s="11">
        <f t="shared" si="17"/>
        <v>232</v>
      </c>
    </row>
    <row r="43" spans="1:59" ht="18" customHeight="1" x14ac:dyDescent="0.25">
      <c r="A43" s="4" t="s">
        <v>346</v>
      </c>
      <c r="B43" s="4">
        <v>231</v>
      </c>
      <c r="C43" s="5" t="s">
        <v>163</v>
      </c>
      <c r="D43" s="5" t="s">
        <v>414</v>
      </c>
      <c r="E43" s="6" t="s">
        <v>415</v>
      </c>
      <c r="F43" s="7" t="s">
        <v>145</v>
      </c>
      <c r="G43" s="82">
        <v>43553</v>
      </c>
      <c r="H43" s="79" t="s">
        <v>135</v>
      </c>
      <c r="I43" s="78" t="s">
        <v>136</v>
      </c>
      <c r="J43" s="15" t="s">
        <v>418</v>
      </c>
      <c r="K43" s="5" t="s">
        <v>416</v>
      </c>
      <c r="L43" s="5">
        <v>86111600</v>
      </c>
      <c r="M43" s="5" t="s">
        <v>417</v>
      </c>
      <c r="N43" s="10">
        <v>12000000</v>
      </c>
      <c r="O43" s="77">
        <v>34619</v>
      </c>
      <c r="P43" s="11" t="s">
        <v>537</v>
      </c>
      <c r="Q43" s="5" t="s">
        <v>124</v>
      </c>
      <c r="R43" s="5" t="s">
        <v>125</v>
      </c>
      <c r="S43" s="5" t="s">
        <v>587</v>
      </c>
      <c r="T43" s="81">
        <v>43588</v>
      </c>
      <c r="U43" s="12" t="s">
        <v>126</v>
      </c>
      <c r="V43" s="5" t="s">
        <v>127</v>
      </c>
      <c r="W43" s="5" t="s">
        <v>237</v>
      </c>
      <c r="X43" s="11" t="s">
        <v>580</v>
      </c>
      <c r="Y43" s="5">
        <v>860007759</v>
      </c>
      <c r="Z43" s="6">
        <v>3</v>
      </c>
      <c r="AA43" s="13">
        <v>125919</v>
      </c>
      <c r="AB43" s="8">
        <v>43588</v>
      </c>
      <c r="AC43" s="10">
        <v>12000000</v>
      </c>
      <c r="AD43" s="10">
        <v>0</v>
      </c>
      <c r="AE43" s="9"/>
      <c r="AF43" s="9"/>
      <c r="AG43" s="195">
        <f t="shared" si="15"/>
        <v>12000000</v>
      </c>
      <c r="AH43" s="10" t="s">
        <v>142</v>
      </c>
      <c r="AI43" s="94" t="s">
        <v>228</v>
      </c>
      <c r="AJ43" s="94" t="s">
        <v>228</v>
      </c>
      <c r="AK43" s="81">
        <v>43588</v>
      </c>
      <c r="AL43" s="205">
        <v>43830</v>
      </c>
      <c r="AM43" s="14">
        <f t="shared" si="21"/>
        <v>242</v>
      </c>
      <c r="AN43" s="5" t="s">
        <v>581</v>
      </c>
      <c r="AO43" s="11">
        <v>53907500</v>
      </c>
      <c r="AP43" s="10"/>
      <c r="AQ43" s="8"/>
      <c r="AR43" s="10"/>
      <c r="AS43" s="8"/>
      <c r="AT43" s="10"/>
      <c r="AU43" s="8"/>
      <c r="AV43" s="10"/>
      <c r="AW43" s="8"/>
      <c r="AX43" s="9">
        <f t="shared" ref="AX43" si="25">+AV43+AT43+AR43+AP43+AG43</f>
        <v>12000000</v>
      </c>
      <c r="AY43" s="75"/>
      <c r="AZ43" s="8"/>
      <c r="BA43" s="75"/>
      <c r="BB43" s="8"/>
      <c r="BC43" s="75"/>
      <c r="BD43" s="8"/>
      <c r="BE43" s="75"/>
      <c r="BF43" s="8"/>
      <c r="BG43" s="11">
        <f t="shared" si="17"/>
        <v>242</v>
      </c>
    </row>
    <row r="44" spans="1:59" ht="18" hidden="1" customHeight="1" x14ac:dyDescent="0.25">
      <c r="A44" s="147" t="s">
        <v>118</v>
      </c>
      <c r="B44" s="4">
        <v>226</v>
      </c>
      <c r="C44" s="5" t="s">
        <v>163</v>
      </c>
      <c r="D44" s="191" t="s">
        <v>568</v>
      </c>
      <c r="E44" s="6" t="s">
        <v>569</v>
      </c>
      <c r="F44" s="7" t="s">
        <v>164</v>
      </c>
      <c r="G44" s="81">
        <v>43592</v>
      </c>
      <c r="H44" s="4" t="s">
        <v>166</v>
      </c>
      <c r="I44" s="5" t="s">
        <v>166</v>
      </c>
      <c r="J44" s="5" t="s">
        <v>165</v>
      </c>
      <c r="K44" s="78" t="s">
        <v>570</v>
      </c>
      <c r="L44" s="5">
        <v>43211700</v>
      </c>
      <c r="M44" s="5" t="s">
        <v>571</v>
      </c>
      <c r="N44" s="10">
        <v>1959695681</v>
      </c>
      <c r="O44" s="14">
        <v>31719</v>
      </c>
      <c r="P44" s="167" t="s">
        <v>326</v>
      </c>
      <c r="Q44" s="5" t="s">
        <v>149</v>
      </c>
      <c r="R44" s="5"/>
      <c r="S44" s="5"/>
      <c r="T44" s="81"/>
      <c r="U44" s="5"/>
      <c r="V44" s="5"/>
      <c r="W44" s="5"/>
      <c r="X44" s="5"/>
      <c r="Y44" s="5"/>
      <c r="Z44" s="6"/>
      <c r="AA44" s="13"/>
      <c r="AB44" s="8"/>
      <c r="AC44" s="10"/>
      <c r="AD44" s="10"/>
      <c r="AE44" s="9"/>
      <c r="AF44" s="9"/>
      <c r="AG44" s="195">
        <f t="shared" si="15"/>
        <v>0</v>
      </c>
      <c r="AH44" s="10"/>
      <c r="AI44" s="8"/>
      <c r="AJ44" s="5"/>
      <c r="AK44" s="8"/>
      <c r="AL44" s="81"/>
      <c r="AM44" s="64"/>
      <c r="AN44" s="5"/>
      <c r="AO44" s="11"/>
      <c r="AP44" s="216"/>
      <c r="AQ44" s="219"/>
      <c r="AR44" s="10"/>
      <c r="AS44" s="8"/>
      <c r="AT44" s="10"/>
      <c r="AU44" s="8"/>
      <c r="AV44" s="9"/>
      <c r="AW44" s="8"/>
      <c r="AX44" s="9"/>
      <c r="AY44" s="75"/>
      <c r="AZ44" s="8"/>
      <c r="BA44" s="75"/>
      <c r="BB44" s="8"/>
      <c r="BC44" s="75"/>
      <c r="BD44" s="8"/>
      <c r="BE44" s="75"/>
      <c r="BF44" s="8"/>
      <c r="BG44" s="11">
        <f t="shared" si="17"/>
        <v>0</v>
      </c>
    </row>
    <row r="45" spans="1:59" ht="18" hidden="1" customHeight="1" x14ac:dyDescent="0.25">
      <c r="A45" s="147" t="s">
        <v>118</v>
      </c>
      <c r="B45" s="4">
        <v>136</v>
      </c>
      <c r="C45" s="5" t="s">
        <v>163</v>
      </c>
      <c r="D45" s="5" t="s">
        <v>572</v>
      </c>
      <c r="E45" s="6" t="s">
        <v>573</v>
      </c>
      <c r="F45" s="7" t="s">
        <v>164</v>
      </c>
      <c r="G45" s="81">
        <v>43608</v>
      </c>
      <c r="H45" s="79" t="s">
        <v>122</v>
      </c>
      <c r="I45" s="5" t="s">
        <v>123</v>
      </c>
      <c r="J45" s="78" t="s">
        <v>179</v>
      </c>
      <c r="K45" s="78" t="s">
        <v>574</v>
      </c>
      <c r="L45" s="5">
        <v>15101505</v>
      </c>
      <c r="M45" s="5" t="s">
        <v>338</v>
      </c>
      <c r="N45" s="10">
        <v>9000000</v>
      </c>
      <c r="O45" s="14">
        <v>41519</v>
      </c>
      <c r="P45" s="11" t="s">
        <v>575</v>
      </c>
      <c r="Q45" s="5" t="s">
        <v>149</v>
      </c>
      <c r="R45" s="5"/>
      <c r="S45" s="5"/>
      <c r="T45" s="81"/>
      <c r="U45" s="5"/>
      <c r="V45" s="5"/>
      <c r="W45" s="5"/>
      <c r="X45" s="5"/>
      <c r="Y45" s="5"/>
      <c r="Z45" s="6"/>
      <c r="AA45" s="13"/>
      <c r="AB45" s="8"/>
      <c r="AC45" s="10"/>
      <c r="AD45" s="10"/>
      <c r="AE45" s="9"/>
      <c r="AF45" s="9"/>
      <c r="AG45" s="195">
        <f t="shared" si="15"/>
        <v>0</v>
      </c>
      <c r="AH45" s="10"/>
      <c r="AI45" s="8"/>
      <c r="AJ45" s="5"/>
      <c r="AK45" s="8"/>
      <c r="AL45" s="81"/>
      <c r="AM45" s="64"/>
      <c r="AN45" s="5"/>
      <c r="AO45" s="11"/>
      <c r="AP45" s="10"/>
      <c r="AQ45" s="8"/>
      <c r="AR45" s="10"/>
      <c r="AS45" s="8"/>
      <c r="AT45" s="10"/>
      <c r="AU45" s="8"/>
      <c r="AV45" s="9"/>
      <c r="AW45" s="8"/>
      <c r="AX45" s="9"/>
      <c r="AY45" s="75"/>
      <c r="AZ45" s="8"/>
      <c r="BA45" s="75"/>
      <c r="BB45" s="8"/>
      <c r="BC45" s="75"/>
      <c r="BD45" s="8"/>
      <c r="BE45" s="75"/>
      <c r="BF45" s="8"/>
      <c r="BG45" s="11">
        <f t="shared" si="17"/>
        <v>0</v>
      </c>
    </row>
    <row r="46" spans="1:59" hidden="1" x14ac:dyDescent="0.25">
      <c r="A46" s="223" t="s">
        <v>118</v>
      </c>
      <c r="B46" s="4">
        <v>56</v>
      </c>
      <c r="C46" s="5" t="s">
        <v>333</v>
      </c>
      <c r="D46" s="5" t="s">
        <v>382</v>
      </c>
      <c r="E46" s="104" t="s">
        <v>383</v>
      </c>
      <c r="F46" s="7" t="s">
        <v>145</v>
      </c>
      <c r="G46" s="82">
        <v>43542</v>
      </c>
      <c r="H46" s="4" t="s">
        <v>166</v>
      </c>
      <c r="I46" s="5" t="s">
        <v>166</v>
      </c>
      <c r="J46" s="5" t="s">
        <v>165</v>
      </c>
      <c r="K46" s="5" t="s">
        <v>384</v>
      </c>
      <c r="L46" s="5" t="s">
        <v>385</v>
      </c>
      <c r="M46" s="5" t="s">
        <v>386</v>
      </c>
      <c r="N46" s="10">
        <v>5164782978</v>
      </c>
      <c r="O46" s="64">
        <v>19019</v>
      </c>
      <c r="P46" s="11" t="s">
        <v>326</v>
      </c>
      <c r="Q46" s="5" t="s">
        <v>149</v>
      </c>
      <c r="R46" s="5"/>
      <c r="S46" s="5"/>
      <c r="T46" s="81">
        <v>50</v>
      </c>
      <c r="U46" s="5"/>
      <c r="V46" s="5"/>
      <c r="W46" s="5"/>
      <c r="X46" s="5"/>
      <c r="Y46" s="5"/>
      <c r="Z46" s="6"/>
      <c r="AA46" s="13"/>
      <c r="AB46" s="8" t="s">
        <v>57</v>
      </c>
      <c r="AC46" s="54">
        <v>0</v>
      </c>
      <c r="AD46" s="10">
        <v>0</v>
      </c>
      <c r="AE46" s="9"/>
      <c r="AF46" s="9"/>
      <c r="AG46" s="195">
        <f t="shared" si="15"/>
        <v>0</v>
      </c>
      <c r="AH46" s="10"/>
      <c r="AI46" s="8">
        <v>56</v>
      </c>
      <c r="AJ46" s="5"/>
      <c r="AK46" s="8">
        <v>52</v>
      </c>
      <c r="AL46" s="81">
        <v>52</v>
      </c>
      <c r="AM46" s="64">
        <f t="shared" ref="AM46:AM48" si="26">+AL46-AK46</f>
        <v>0</v>
      </c>
      <c r="AN46" s="5"/>
      <c r="AO46" s="11"/>
      <c r="AP46" s="214">
        <v>0</v>
      </c>
      <c r="AQ46" s="215">
        <v>0</v>
      </c>
      <c r="AR46" s="10">
        <v>0</v>
      </c>
      <c r="AS46" s="52">
        <v>0</v>
      </c>
      <c r="AT46" s="10">
        <v>0</v>
      </c>
      <c r="AU46" s="52">
        <v>0</v>
      </c>
      <c r="AV46" s="9">
        <v>0</v>
      </c>
      <c r="AW46" s="52">
        <v>0</v>
      </c>
      <c r="AX46" s="9">
        <f t="shared" ref="AX46:AX67" si="27">+AV46+AT46+AR46+AP46+AG46</f>
        <v>0</v>
      </c>
      <c r="AY46" s="58">
        <v>0</v>
      </c>
      <c r="AZ46" s="8">
        <v>0</v>
      </c>
      <c r="BA46" s="58">
        <v>0</v>
      </c>
      <c r="BB46" s="52">
        <v>0</v>
      </c>
      <c r="BC46" s="58">
        <v>0</v>
      </c>
      <c r="BD46" s="8">
        <v>0</v>
      </c>
      <c r="BE46" s="58">
        <v>0</v>
      </c>
      <c r="BF46" s="8">
        <v>0</v>
      </c>
      <c r="BG46" s="11">
        <f t="shared" si="17"/>
        <v>0</v>
      </c>
    </row>
    <row r="47" spans="1:59" ht="19.5" customHeight="1" x14ac:dyDescent="0.25">
      <c r="A47" s="91" t="s">
        <v>118</v>
      </c>
      <c r="B47" s="4">
        <v>235</v>
      </c>
      <c r="C47" s="5" t="s">
        <v>333</v>
      </c>
      <c r="D47" s="5" t="s">
        <v>387</v>
      </c>
      <c r="E47" s="104" t="s">
        <v>388</v>
      </c>
      <c r="F47" s="7" t="s">
        <v>145</v>
      </c>
      <c r="G47" s="82">
        <v>43550</v>
      </c>
      <c r="H47" s="4" t="s">
        <v>147</v>
      </c>
      <c r="I47" s="5" t="s">
        <v>389</v>
      </c>
      <c r="J47" s="5" t="s">
        <v>165</v>
      </c>
      <c r="K47" s="5" t="s">
        <v>390</v>
      </c>
      <c r="L47" s="232" t="s">
        <v>653</v>
      </c>
      <c r="M47" s="5" t="s">
        <v>391</v>
      </c>
      <c r="N47" s="10">
        <v>278443615</v>
      </c>
      <c r="O47" s="64">
        <v>30419</v>
      </c>
      <c r="P47" s="11" t="s">
        <v>326</v>
      </c>
      <c r="Q47" s="94" t="s">
        <v>124</v>
      </c>
      <c r="R47" s="5" t="s">
        <v>125</v>
      </c>
      <c r="S47" s="94" t="s">
        <v>654</v>
      </c>
      <c r="T47" s="107">
        <v>43607</v>
      </c>
      <c r="U47" s="192" t="s">
        <v>181</v>
      </c>
      <c r="V47" s="94" t="s">
        <v>127</v>
      </c>
      <c r="W47" s="94" t="s">
        <v>237</v>
      </c>
      <c r="X47" s="94" t="s">
        <v>607</v>
      </c>
      <c r="Y47" s="94">
        <v>830500329</v>
      </c>
      <c r="Z47" s="104">
        <v>4</v>
      </c>
      <c r="AA47" s="108">
        <v>139719</v>
      </c>
      <c r="AB47" s="107">
        <v>43607</v>
      </c>
      <c r="AC47" s="194">
        <v>278433720</v>
      </c>
      <c r="AD47" s="194">
        <v>0</v>
      </c>
      <c r="AE47" s="195"/>
      <c r="AF47" s="195"/>
      <c r="AG47" s="195">
        <f t="shared" si="15"/>
        <v>278433720</v>
      </c>
      <c r="AH47" s="194" t="s">
        <v>129</v>
      </c>
      <c r="AI47" s="227">
        <v>43627</v>
      </c>
      <c r="AJ47" s="183" t="s">
        <v>264</v>
      </c>
      <c r="AK47" s="227">
        <v>43607</v>
      </c>
      <c r="AL47" s="238">
        <v>43668</v>
      </c>
      <c r="AM47" s="239">
        <f t="shared" si="26"/>
        <v>61</v>
      </c>
      <c r="AN47" s="94" t="s">
        <v>608</v>
      </c>
      <c r="AO47" s="11">
        <v>74181349</v>
      </c>
      <c r="AP47" s="54">
        <v>0</v>
      </c>
      <c r="AQ47" s="52">
        <v>0</v>
      </c>
      <c r="AR47" s="10">
        <v>0</v>
      </c>
      <c r="AS47" s="52">
        <v>0</v>
      </c>
      <c r="AT47" s="10">
        <v>0</v>
      </c>
      <c r="AU47" s="52">
        <v>0</v>
      </c>
      <c r="AV47" s="9">
        <v>0</v>
      </c>
      <c r="AW47" s="52">
        <v>0</v>
      </c>
      <c r="AX47" s="9">
        <f t="shared" si="27"/>
        <v>278433720</v>
      </c>
      <c r="AY47" s="58">
        <v>0</v>
      </c>
      <c r="AZ47" s="8">
        <v>0</v>
      </c>
      <c r="BA47" s="58">
        <v>0</v>
      </c>
      <c r="BB47" s="52">
        <v>0</v>
      </c>
      <c r="BC47" s="58">
        <v>0</v>
      </c>
      <c r="BD47" s="8">
        <v>0</v>
      </c>
      <c r="BE47" s="58">
        <v>0</v>
      </c>
      <c r="BF47" s="8">
        <v>0</v>
      </c>
      <c r="BG47" s="11">
        <f t="shared" si="17"/>
        <v>61</v>
      </c>
    </row>
    <row r="48" spans="1:59" x14ac:dyDescent="0.25">
      <c r="A48" s="5" t="s">
        <v>346</v>
      </c>
      <c r="B48" s="5">
        <v>146</v>
      </c>
      <c r="C48" s="5" t="s">
        <v>333</v>
      </c>
      <c r="D48" s="5" t="s">
        <v>392</v>
      </c>
      <c r="E48" s="5" t="s">
        <v>393</v>
      </c>
      <c r="F48" s="5" t="s">
        <v>145</v>
      </c>
      <c r="G48" s="82">
        <v>43553</v>
      </c>
      <c r="H48" s="5" t="s">
        <v>135</v>
      </c>
      <c r="I48" s="5" t="s">
        <v>136</v>
      </c>
      <c r="J48" s="5" t="s">
        <v>186</v>
      </c>
      <c r="K48" s="5" t="s">
        <v>394</v>
      </c>
      <c r="L48" s="5">
        <v>86111604</v>
      </c>
      <c r="M48" s="5" t="s">
        <v>334</v>
      </c>
      <c r="N48" s="10">
        <v>9000000</v>
      </c>
      <c r="O48" s="5">
        <v>34219</v>
      </c>
      <c r="P48" s="11" t="s">
        <v>337</v>
      </c>
      <c r="Q48" s="94" t="s">
        <v>124</v>
      </c>
      <c r="R48" s="5" t="s">
        <v>125</v>
      </c>
      <c r="S48" s="94" t="s">
        <v>655</v>
      </c>
      <c r="T48" s="107">
        <v>43588</v>
      </c>
      <c r="U48" s="94" t="s">
        <v>126</v>
      </c>
      <c r="V48" s="94" t="s">
        <v>127</v>
      </c>
      <c r="W48" s="94" t="s">
        <v>237</v>
      </c>
      <c r="X48" s="94" t="s">
        <v>580</v>
      </c>
      <c r="Y48" s="94">
        <v>860007759</v>
      </c>
      <c r="Z48" s="94">
        <v>3</v>
      </c>
      <c r="AA48" s="94">
        <v>125719</v>
      </c>
      <c r="AB48" s="107">
        <v>43588</v>
      </c>
      <c r="AC48" s="194">
        <v>9000000</v>
      </c>
      <c r="AD48" s="194">
        <v>0</v>
      </c>
      <c r="AE48" s="195"/>
      <c r="AF48" s="195"/>
      <c r="AG48" s="195">
        <f t="shared" si="15"/>
        <v>9000000</v>
      </c>
      <c r="AH48" s="94" t="s">
        <v>142</v>
      </c>
      <c r="AI48" s="94" t="s">
        <v>228</v>
      </c>
      <c r="AJ48" s="94" t="s">
        <v>228</v>
      </c>
      <c r="AK48" s="240">
        <v>43592</v>
      </c>
      <c r="AL48" s="209">
        <v>43830</v>
      </c>
      <c r="AM48" s="14">
        <f t="shared" si="26"/>
        <v>238</v>
      </c>
      <c r="AN48" s="94" t="s">
        <v>609</v>
      </c>
      <c r="AO48" s="11">
        <v>53907500</v>
      </c>
      <c r="AP48" s="54">
        <v>0</v>
      </c>
      <c r="AQ48" s="52">
        <v>0</v>
      </c>
      <c r="AR48" s="10">
        <v>0</v>
      </c>
      <c r="AS48" s="52">
        <v>0</v>
      </c>
      <c r="AT48" s="10">
        <v>0</v>
      </c>
      <c r="AU48" s="52">
        <v>0</v>
      </c>
      <c r="AV48" s="9">
        <v>0</v>
      </c>
      <c r="AW48" s="52">
        <v>0</v>
      </c>
      <c r="AX48" s="9">
        <f t="shared" si="27"/>
        <v>9000000</v>
      </c>
      <c r="AY48" s="58">
        <v>0</v>
      </c>
      <c r="AZ48" s="8">
        <v>0</v>
      </c>
      <c r="BA48" s="58">
        <v>0</v>
      </c>
      <c r="BB48" s="52">
        <v>0</v>
      </c>
      <c r="BC48" s="58">
        <v>0</v>
      </c>
      <c r="BD48" s="8">
        <v>0</v>
      </c>
      <c r="BE48" s="58">
        <v>0</v>
      </c>
      <c r="BF48" s="8">
        <v>0</v>
      </c>
      <c r="BG48" s="11">
        <f t="shared" si="17"/>
        <v>238</v>
      </c>
    </row>
    <row r="49" spans="1:59" x14ac:dyDescent="0.25">
      <c r="A49" s="105" t="s">
        <v>346</v>
      </c>
      <c r="B49" s="83">
        <v>149</v>
      </c>
      <c r="C49" s="94" t="s">
        <v>333</v>
      </c>
      <c r="D49" s="94" t="s">
        <v>395</v>
      </c>
      <c r="E49" s="104" t="s">
        <v>396</v>
      </c>
      <c r="F49" s="106" t="s">
        <v>145</v>
      </c>
      <c r="G49" s="107">
        <v>43553</v>
      </c>
      <c r="H49" s="83" t="s">
        <v>135</v>
      </c>
      <c r="I49" s="94" t="s">
        <v>136</v>
      </c>
      <c r="J49" s="5" t="s">
        <v>186</v>
      </c>
      <c r="K49" s="94" t="s">
        <v>397</v>
      </c>
      <c r="L49" s="108">
        <v>861116</v>
      </c>
      <c r="M49" s="94" t="s">
        <v>398</v>
      </c>
      <c r="N49" s="10">
        <v>7000000</v>
      </c>
      <c r="O49" s="109">
        <v>34819</v>
      </c>
      <c r="P49" s="11" t="s">
        <v>335</v>
      </c>
      <c r="Q49" s="94" t="s">
        <v>124</v>
      </c>
      <c r="R49" s="5" t="s">
        <v>125</v>
      </c>
      <c r="S49" s="94" t="s">
        <v>656</v>
      </c>
      <c r="T49" s="107">
        <v>43588</v>
      </c>
      <c r="U49" s="192" t="s">
        <v>126</v>
      </c>
      <c r="V49" s="94" t="s">
        <v>127</v>
      </c>
      <c r="W49" s="94" t="s">
        <v>237</v>
      </c>
      <c r="X49" s="94" t="s">
        <v>580</v>
      </c>
      <c r="Y49" s="94">
        <v>860007759</v>
      </c>
      <c r="Z49" s="104">
        <v>3</v>
      </c>
      <c r="AA49" s="108">
        <v>125819</v>
      </c>
      <c r="AB49" s="107">
        <v>43588</v>
      </c>
      <c r="AC49" s="194">
        <v>7000000</v>
      </c>
      <c r="AD49" s="194">
        <v>0</v>
      </c>
      <c r="AE49" s="195"/>
      <c r="AF49" s="195"/>
      <c r="AG49" s="195">
        <f t="shared" si="15"/>
        <v>7000000</v>
      </c>
      <c r="AH49" s="194" t="s">
        <v>142</v>
      </c>
      <c r="AI49" s="107" t="s">
        <v>228</v>
      </c>
      <c r="AJ49" s="107" t="s">
        <v>228</v>
      </c>
      <c r="AK49" s="240">
        <v>43588</v>
      </c>
      <c r="AL49" s="209">
        <v>43830</v>
      </c>
      <c r="AM49" s="14">
        <f t="shared" ref="AM49" si="28">+AL49-AK49</f>
        <v>242</v>
      </c>
      <c r="AN49" s="94" t="s">
        <v>609</v>
      </c>
      <c r="AO49" s="11">
        <v>53907500</v>
      </c>
      <c r="AP49" s="54">
        <v>0</v>
      </c>
      <c r="AQ49" s="52">
        <v>0</v>
      </c>
      <c r="AR49" s="10">
        <v>0</v>
      </c>
      <c r="AS49" s="52">
        <v>0</v>
      </c>
      <c r="AT49" s="10">
        <v>0</v>
      </c>
      <c r="AU49" s="52">
        <v>0</v>
      </c>
      <c r="AV49" s="9">
        <v>0</v>
      </c>
      <c r="AW49" s="52">
        <v>0</v>
      </c>
      <c r="AX49" s="9">
        <f t="shared" si="27"/>
        <v>7000000</v>
      </c>
      <c r="AY49" s="58">
        <v>0</v>
      </c>
      <c r="AZ49" s="8">
        <v>0</v>
      </c>
      <c r="BA49" s="58">
        <v>0</v>
      </c>
      <c r="BB49" s="52">
        <v>0</v>
      </c>
      <c r="BC49" s="58">
        <v>0</v>
      </c>
      <c r="BD49" s="8">
        <v>0</v>
      </c>
      <c r="BE49" s="58">
        <v>0</v>
      </c>
      <c r="BF49" s="8">
        <v>0</v>
      </c>
      <c r="BG49" s="11">
        <f t="shared" si="17"/>
        <v>242</v>
      </c>
    </row>
    <row r="50" spans="1:59" hidden="1" x14ac:dyDescent="0.25">
      <c r="A50" s="105" t="s">
        <v>118</v>
      </c>
      <c r="B50" s="83">
        <v>21</v>
      </c>
      <c r="C50" s="94" t="s">
        <v>333</v>
      </c>
      <c r="D50" s="94" t="s">
        <v>432</v>
      </c>
      <c r="E50" s="104" t="s">
        <v>433</v>
      </c>
      <c r="F50" s="106" t="s">
        <v>156</v>
      </c>
      <c r="G50" s="107">
        <v>43578</v>
      </c>
      <c r="H50" s="83" t="s">
        <v>147</v>
      </c>
      <c r="I50" s="94" t="s">
        <v>389</v>
      </c>
      <c r="J50" s="5" t="s">
        <v>165</v>
      </c>
      <c r="K50" s="114" t="s">
        <v>434</v>
      </c>
      <c r="L50" s="108" t="s">
        <v>435</v>
      </c>
      <c r="M50" s="94" t="s">
        <v>436</v>
      </c>
      <c r="N50" s="10">
        <v>40984547</v>
      </c>
      <c r="O50" s="109">
        <v>37719</v>
      </c>
      <c r="P50" s="11" t="s">
        <v>326</v>
      </c>
      <c r="Q50" s="94" t="s">
        <v>149</v>
      </c>
      <c r="R50" s="5"/>
      <c r="S50" s="5"/>
      <c r="T50" s="52">
        <v>56</v>
      </c>
      <c r="U50" s="12"/>
      <c r="V50" s="5"/>
      <c r="W50" s="5"/>
      <c r="X50" s="5"/>
      <c r="Y50" s="5"/>
      <c r="Z50" s="6"/>
      <c r="AA50" s="13"/>
      <c r="AB50" s="8" t="s">
        <v>57</v>
      </c>
      <c r="AC50" s="54">
        <v>0</v>
      </c>
      <c r="AD50" s="10">
        <v>0</v>
      </c>
      <c r="AE50" s="9"/>
      <c r="AF50" s="9"/>
      <c r="AG50" s="195">
        <f t="shared" si="15"/>
        <v>0</v>
      </c>
      <c r="AH50" s="10"/>
      <c r="AI50" s="8">
        <v>62</v>
      </c>
      <c r="AJ50" s="5"/>
      <c r="AK50" s="8">
        <v>58</v>
      </c>
      <c r="AL50" s="8">
        <v>58</v>
      </c>
      <c r="AM50" s="64">
        <f t="shared" ref="AM50:AM92" si="29">+AL50-AK50</f>
        <v>0</v>
      </c>
      <c r="AN50" s="5"/>
      <c r="AO50" s="11"/>
      <c r="AP50" s="220">
        <v>0</v>
      </c>
      <c r="AQ50" s="221">
        <v>0</v>
      </c>
      <c r="AR50" s="10">
        <v>0</v>
      </c>
      <c r="AS50" s="52">
        <v>0</v>
      </c>
      <c r="AT50" s="10">
        <v>0</v>
      </c>
      <c r="AU50" s="52">
        <v>0</v>
      </c>
      <c r="AV50" s="9">
        <v>0</v>
      </c>
      <c r="AW50" s="52">
        <v>0</v>
      </c>
      <c r="AX50" s="9">
        <f t="shared" si="27"/>
        <v>0</v>
      </c>
      <c r="AY50" s="58">
        <v>0</v>
      </c>
      <c r="AZ50" s="8">
        <v>0</v>
      </c>
      <c r="BA50" s="58">
        <v>0</v>
      </c>
      <c r="BB50" s="52">
        <v>0</v>
      </c>
      <c r="BC50" s="58">
        <v>0</v>
      </c>
      <c r="BD50" s="8">
        <v>0</v>
      </c>
      <c r="BE50" s="58">
        <v>0</v>
      </c>
      <c r="BF50" s="8">
        <v>0</v>
      </c>
      <c r="BG50" s="11">
        <f t="shared" si="17"/>
        <v>0</v>
      </c>
    </row>
    <row r="51" spans="1:59" hidden="1" x14ac:dyDescent="0.25">
      <c r="A51" s="105" t="s">
        <v>118</v>
      </c>
      <c r="B51" s="83">
        <v>237</v>
      </c>
      <c r="C51" s="94" t="s">
        <v>333</v>
      </c>
      <c r="D51" s="94" t="s">
        <v>437</v>
      </c>
      <c r="E51" s="104" t="s">
        <v>438</v>
      </c>
      <c r="F51" s="106" t="s">
        <v>156</v>
      </c>
      <c r="G51" s="107">
        <v>43585</v>
      </c>
      <c r="H51" s="83" t="s">
        <v>122</v>
      </c>
      <c r="I51" s="94" t="s">
        <v>123</v>
      </c>
      <c r="J51" s="94" t="s">
        <v>165</v>
      </c>
      <c r="K51" s="114" t="s">
        <v>439</v>
      </c>
      <c r="L51" s="108">
        <v>40101701</v>
      </c>
      <c r="M51" s="94" t="s">
        <v>440</v>
      </c>
      <c r="N51" s="10">
        <v>3964200</v>
      </c>
      <c r="O51" s="109">
        <v>38019</v>
      </c>
      <c r="P51" s="11" t="s">
        <v>326</v>
      </c>
      <c r="Q51" s="94" t="s">
        <v>149</v>
      </c>
      <c r="R51" s="5"/>
      <c r="S51" s="5"/>
      <c r="T51" s="52">
        <v>57</v>
      </c>
      <c r="U51" s="12"/>
      <c r="V51" s="5"/>
      <c r="W51" s="5"/>
      <c r="X51" s="5"/>
      <c r="Y51" s="5"/>
      <c r="Z51" s="6"/>
      <c r="AA51" s="13"/>
      <c r="AB51" s="8" t="s">
        <v>57</v>
      </c>
      <c r="AC51" s="54">
        <v>0</v>
      </c>
      <c r="AD51" s="10">
        <v>0</v>
      </c>
      <c r="AE51" s="9"/>
      <c r="AF51" s="9"/>
      <c r="AG51" s="195">
        <f t="shared" si="15"/>
        <v>0</v>
      </c>
      <c r="AH51" s="10"/>
      <c r="AI51" s="8">
        <v>63</v>
      </c>
      <c r="AJ51" s="5"/>
      <c r="AK51" s="8">
        <v>59</v>
      </c>
      <c r="AL51" s="8">
        <v>59</v>
      </c>
      <c r="AM51" s="64">
        <f t="shared" si="29"/>
        <v>0</v>
      </c>
      <c r="AN51" s="5"/>
      <c r="AO51" s="11"/>
      <c r="AP51" s="54">
        <v>0</v>
      </c>
      <c r="AQ51" s="52">
        <v>0</v>
      </c>
      <c r="AR51" s="10">
        <v>0</v>
      </c>
      <c r="AS51" s="52">
        <v>0</v>
      </c>
      <c r="AT51" s="10">
        <v>0</v>
      </c>
      <c r="AU51" s="52">
        <v>0</v>
      </c>
      <c r="AV51" s="9">
        <v>0</v>
      </c>
      <c r="AW51" s="52">
        <v>0</v>
      </c>
      <c r="AX51" s="9">
        <f t="shared" si="27"/>
        <v>0</v>
      </c>
      <c r="AY51" s="58">
        <v>0</v>
      </c>
      <c r="AZ51" s="8">
        <v>0</v>
      </c>
      <c r="BA51" s="58">
        <v>0</v>
      </c>
      <c r="BB51" s="52">
        <v>0</v>
      </c>
      <c r="BC51" s="58">
        <v>0</v>
      </c>
      <c r="BD51" s="8">
        <v>0</v>
      </c>
      <c r="BE51" s="58">
        <v>0</v>
      </c>
      <c r="BF51" s="8">
        <v>0</v>
      </c>
      <c r="BG51" s="11">
        <f t="shared" si="17"/>
        <v>0</v>
      </c>
    </row>
    <row r="52" spans="1:59" hidden="1" x14ac:dyDescent="0.25">
      <c r="A52" s="105" t="s">
        <v>346</v>
      </c>
      <c r="B52" s="83">
        <v>236</v>
      </c>
      <c r="C52" s="94" t="s">
        <v>333</v>
      </c>
      <c r="D52" s="94" t="s">
        <v>441</v>
      </c>
      <c r="E52" s="104" t="s">
        <v>442</v>
      </c>
      <c r="F52" s="106" t="s">
        <v>156</v>
      </c>
      <c r="G52" s="107">
        <v>43585</v>
      </c>
      <c r="H52" s="83" t="s">
        <v>135</v>
      </c>
      <c r="I52" s="94" t="s">
        <v>167</v>
      </c>
      <c r="J52" s="94" t="s">
        <v>165</v>
      </c>
      <c r="K52" s="114" t="s">
        <v>443</v>
      </c>
      <c r="L52" s="108">
        <v>811118</v>
      </c>
      <c r="M52" s="94" t="s">
        <v>444</v>
      </c>
      <c r="N52" s="10">
        <v>25795608</v>
      </c>
      <c r="O52" s="109">
        <v>37319</v>
      </c>
      <c r="P52" s="11" t="s">
        <v>326</v>
      </c>
      <c r="Q52" s="94" t="s">
        <v>149</v>
      </c>
      <c r="R52" s="5"/>
      <c r="S52" s="5"/>
      <c r="T52" s="52">
        <v>58</v>
      </c>
      <c r="U52" s="12"/>
      <c r="V52" s="5"/>
      <c r="W52" s="5"/>
      <c r="X52" s="5"/>
      <c r="Y52" s="5"/>
      <c r="Z52" s="6"/>
      <c r="AA52" s="13"/>
      <c r="AB52" s="8" t="s">
        <v>57</v>
      </c>
      <c r="AC52" s="54">
        <v>0</v>
      </c>
      <c r="AD52" s="10">
        <v>0</v>
      </c>
      <c r="AE52" s="9"/>
      <c r="AF52" s="9"/>
      <c r="AG52" s="195">
        <f t="shared" si="15"/>
        <v>0</v>
      </c>
      <c r="AH52" s="10"/>
      <c r="AI52" s="8">
        <v>64</v>
      </c>
      <c r="AJ52" s="5"/>
      <c r="AK52" s="8">
        <v>60</v>
      </c>
      <c r="AL52" s="8">
        <v>60</v>
      </c>
      <c r="AM52" s="64">
        <f t="shared" si="29"/>
        <v>0</v>
      </c>
      <c r="AN52" s="5"/>
      <c r="AO52" s="11"/>
      <c r="AP52" s="54">
        <v>0</v>
      </c>
      <c r="AQ52" s="52">
        <v>0</v>
      </c>
      <c r="AR52" s="10">
        <v>0</v>
      </c>
      <c r="AS52" s="52">
        <v>0</v>
      </c>
      <c r="AT52" s="10">
        <v>0</v>
      </c>
      <c r="AU52" s="52">
        <v>0</v>
      </c>
      <c r="AV52" s="9">
        <v>0</v>
      </c>
      <c r="AW52" s="52">
        <v>0</v>
      </c>
      <c r="AX52" s="9">
        <f t="shared" si="27"/>
        <v>0</v>
      </c>
      <c r="AY52" s="58">
        <v>0</v>
      </c>
      <c r="AZ52" s="8">
        <v>0</v>
      </c>
      <c r="BA52" s="58">
        <v>0</v>
      </c>
      <c r="BB52" s="52">
        <v>0</v>
      </c>
      <c r="BC52" s="58">
        <v>0</v>
      </c>
      <c r="BD52" s="8">
        <v>0</v>
      </c>
      <c r="BE52" s="58">
        <v>0</v>
      </c>
      <c r="BF52" s="8">
        <v>0</v>
      </c>
      <c r="BG52" s="11">
        <f t="shared" si="17"/>
        <v>0</v>
      </c>
    </row>
    <row r="53" spans="1:59" hidden="1" x14ac:dyDescent="0.25">
      <c r="A53" s="105" t="s">
        <v>346</v>
      </c>
      <c r="B53" s="83">
        <v>221</v>
      </c>
      <c r="C53" s="94" t="s">
        <v>333</v>
      </c>
      <c r="D53" s="94" t="s">
        <v>588</v>
      </c>
      <c r="E53" s="104" t="s">
        <v>589</v>
      </c>
      <c r="F53" s="106" t="s">
        <v>164</v>
      </c>
      <c r="G53" s="107">
        <v>43609</v>
      </c>
      <c r="H53" s="83" t="s">
        <v>135</v>
      </c>
      <c r="I53" s="94" t="s">
        <v>174</v>
      </c>
      <c r="J53" s="94" t="s">
        <v>157</v>
      </c>
      <c r="K53" s="114" t="s">
        <v>590</v>
      </c>
      <c r="L53" s="108" t="s">
        <v>591</v>
      </c>
      <c r="M53" s="94" t="s">
        <v>592</v>
      </c>
      <c r="N53" s="10">
        <v>4153502640</v>
      </c>
      <c r="O53" s="109">
        <v>27319</v>
      </c>
      <c r="P53" s="197" t="s">
        <v>326</v>
      </c>
      <c r="Q53" s="94" t="s">
        <v>149</v>
      </c>
      <c r="R53" s="94"/>
      <c r="S53" s="94"/>
      <c r="T53" s="52">
        <v>59</v>
      </c>
      <c r="U53" s="12"/>
      <c r="V53" s="5"/>
      <c r="W53" s="5"/>
      <c r="X53" s="5"/>
      <c r="Y53" s="5"/>
      <c r="Z53" s="6"/>
      <c r="AA53" s="13"/>
      <c r="AB53" s="8" t="s">
        <v>57</v>
      </c>
      <c r="AC53" s="54">
        <v>0</v>
      </c>
      <c r="AD53" s="10">
        <v>0</v>
      </c>
      <c r="AE53" s="9"/>
      <c r="AF53" s="9"/>
      <c r="AG53" s="195">
        <f t="shared" si="15"/>
        <v>0</v>
      </c>
      <c r="AH53" s="10"/>
      <c r="AI53" s="8">
        <v>65</v>
      </c>
      <c r="AJ53" s="5"/>
      <c r="AK53" s="8">
        <v>61</v>
      </c>
      <c r="AL53" s="8">
        <v>61</v>
      </c>
      <c r="AM53" s="64">
        <f t="shared" si="29"/>
        <v>0</v>
      </c>
      <c r="AN53" s="5"/>
      <c r="AO53" s="11"/>
      <c r="AP53" s="214">
        <v>0</v>
      </c>
      <c r="AQ53" s="215">
        <v>0</v>
      </c>
      <c r="AR53" s="10">
        <v>0</v>
      </c>
      <c r="AS53" s="52">
        <v>0</v>
      </c>
      <c r="AT53" s="10">
        <v>0</v>
      </c>
      <c r="AU53" s="52">
        <v>0</v>
      </c>
      <c r="AV53" s="9">
        <v>0</v>
      </c>
      <c r="AW53" s="52">
        <v>0</v>
      </c>
      <c r="AX53" s="9">
        <f t="shared" si="27"/>
        <v>0</v>
      </c>
      <c r="AY53" s="58">
        <v>0</v>
      </c>
      <c r="AZ53" s="8">
        <v>0</v>
      </c>
      <c r="BA53" s="58">
        <v>0</v>
      </c>
      <c r="BB53" s="52">
        <v>0</v>
      </c>
      <c r="BC53" s="58">
        <v>0</v>
      </c>
      <c r="BD53" s="8">
        <v>0</v>
      </c>
      <c r="BE53" s="58">
        <v>0</v>
      </c>
      <c r="BF53" s="8">
        <v>0</v>
      </c>
      <c r="BG53" s="11">
        <f t="shared" si="17"/>
        <v>0</v>
      </c>
    </row>
    <row r="54" spans="1:59" x14ac:dyDescent="0.25">
      <c r="A54" s="105" t="s">
        <v>131</v>
      </c>
      <c r="B54" s="83">
        <v>242</v>
      </c>
      <c r="C54" s="94" t="s">
        <v>333</v>
      </c>
      <c r="D54" s="94" t="s">
        <v>593</v>
      </c>
      <c r="E54" s="104">
        <v>38397</v>
      </c>
      <c r="F54" s="106" t="s">
        <v>164</v>
      </c>
      <c r="G54" s="107">
        <v>43615</v>
      </c>
      <c r="H54" s="83" t="s">
        <v>147</v>
      </c>
      <c r="I54" s="94" t="s">
        <v>217</v>
      </c>
      <c r="J54" s="94" t="s">
        <v>165</v>
      </c>
      <c r="K54" s="198" t="s">
        <v>594</v>
      </c>
      <c r="L54" s="108" t="s">
        <v>595</v>
      </c>
      <c r="M54" s="94" t="s">
        <v>596</v>
      </c>
      <c r="N54" s="10">
        <v>37000000</v>
      </c>
      <c r="O54" s="109">
        <v>43019</v>
      </c>
      <c r="P54" s="197" t="s">
        <v>326</v>
      </c>
      <c r="Q54" s="94" t="s">
        <v>124</v>
      </c>
      <c r="R54" s="5" t="s">
        <v>125</v>
      </c>
      <c r="S54" s="94">
        <v>38397</v>
      </c>
      <c r="T54" s="107">
        <v>43615</v>
      </c>
      <c r="U54" s="192" t="s">
        <v>213</v>
      </c>
      <c r="V54" s="94" t="s">
        <v>127</v>
      </c>
      <c r="W54" s="94" t="s">
        <v>237</v>
      </c>
      <c r="X54" s="94" t="s">
        <v>606</v>
      </c>
      <c r="Y54" s="94">
        <v>890900943</v>
      </c>
      <c r="Z54" s="104">
        <v>1</v>
      </c>
      <c r="AA54" s="108">
        <v>158219</v>
      </c>
      <c r="AB54" s="107">
        <v>43616</v>
      </c>
      <c r="AC54" s="194">
        <v>36784000</v>
      </c>
      <c r="AD54" s="194">
        <v>0</v>
      </c>
      <c r="AE54" s="195"/>
      <c r="AF54" s="195"/>
      <c r="AG54" s="195">
        <f t="shared" si="15"/>
        <v>36784000</v>
      </c>
      <c r="AH54" s="194" t="s">
        <v>142</v>
      </c>
      <c r="AI54" s="107" t="s">
        <v>228</v>
      </c>
      <c r="AJ54" s="107" t="s">
        <v>228</v>
      </c>
      <c r="AK54" s="227">
        <v>43615</v>
      </c>
      <c r="AL54" s="238">
        <v>43707</v>
      </c>
      <c r="AM54" s="14">
        <f t="shared" si="29"/>
        <v>92</v>
      </c>
      <c r="AN54" s="183" t="s">
        <v>657</v>
      </c>
      <c r="AO54" s="234">
        <v>79820029</v>
      </c>
      <c r="AP54" s="54">
        <v>0</v>
      </c>
      <c r="AQ54" s="52">
        <v>0</v>
      </c>
      <c r="AR54" s="10">
        <v>0</v>
      </c>
      <c r="AS54" s="52">
        <v>0</v>
      </c>
      <c r="AT54" s="10">
        <v>0</v>
      </c>
      <c r="AU54" s="52">
        <v>0</v>
      </c>
      <c r="AV54" s="9">
        <v>0</v>
      </c>
      <c r="AW54" s="52">
        <v>0</v>
      </c>
      <c r="AX54" s="9">
        <f t="shared" si="27"/>
        <v>36784000</v>
      </c>
      <c r="AY54" s="58">
        <v>0</v>
      </c>
      <c r="AZ54" s="8">
        <v>0</v>
      </c>
      <c r="BA54" s="58">
        <v>0</v>
      </c>
      <c r="BB54" s="52">
        <v>0</v>
      </c>
      <c r="BC54" s="58">
        <v>0</v>
      </c>
      <c r="BD54" s="8">
        <v>0</v>
      </c>
      <c r="BE54" s="58">
        <v>0</v>
      </c>
      <c r="BF54" s="8">
        <v>0</v>
      </c>
      <c r="BG54" s="11">
        <f t="shared" si="17"/>
        <v>92</v>
      </c>
    </row>
    <row r="55" spans="1:59" hidden="1" x14ac:dyDescent="0.25">
      <c r="A55" s="147" t="s">
        <v>118</v>
      </c>
      <c r="B55" s="4">
        <v>247</v>
      </c>
      <c r="C55" s="5" t="s">
        <v>333</v>
      </c>
      <c r="D55" s="5" t="s">
        <v>336</v>
      </c>
      <c r="E55" s="6" t="s">
        <v>597</v>
      </c>
      <c r="F55" s="7" t="s">
        <v>164</v>
      </c>
      <c r="G55" s="81">
        <v>43616</v>
      </c>
      <c r="H55" s="4" t="s">
        <v>147</v>
      </c>
      <c r="I55" s="5" t="s">
        <v>180</v>
      </c>
      <c r="J55" s="5" t="s">
        <v>186</v>
      </c>
      <c r="K55" s="114" t="s">
        <v>598</v>
      </c>
      <c r="L55" s="5" t="s">
        <v>599</v>
      </c>
      <c r="M55" s="5" t="s">
        <v>600</v>
      </c>
      <c r="N55" s="10">
        <v>450000000</v>
      </c>
      <c r="O55" s="64">
        <v>25619</v>
      </c>
      <c r="P55" s="11" t="s">
        <v>337</v>
      </c>
      <c r="Q55" s="5" t="s">
        <v>149</v>
      </c>
      <c r="R55" s="5"/>
      <c r="S55" s="5"/>
      <c r="T55" s="52">
        <v>61</v>
      </c>
      <c r="U55" s="12"/>
      <c r="V55" s="5"/>
      <c r="W55" s="5"/>
      <c r="X55" s="5"/>
      <c r="Y55" s="5"/>
      <c r="Z55" s="6"/>
      <c r="AA55" s="13"/>
      <c r="AB55" s="8" t="s">
        <v>57</v>
      </c>
      <c r="AC55" s="54">
        <v>0</v>
      </c>
      <c r="AD55" s="10">
        <v>0</v>
      </c>
      <c r="AE55" s="9"/>
      <c r="AF55" s="9"/>
      <c r="AG55" s="195">
        <f t="shared" ref="AG55:AG87" si="30">+AC55+AD55</f>
        <v>0</v>
      </c>
      <c r="AH55" s="10"/>
      <c r="AI55" s="8">
        <v>67</v>
      </c>
      <c r="AJ55" s="5"/>
      <c r="AK55" s="8">
        <v>63</v>
      </c>
      <c r="AL55" s="8">
        <v>63</v>
      </c>
      <c r="AM55" s="64">
        <f t="shared" si="29"/>
        <v>0</v>
      </c>
      <c r="AN55" s="5"/>
      <c r="AO55" s="66"/>
      <c r="AP55" s="220">
        <v>0</v>
      </c>
      <c r="AQ55" s="221">
        <v>0</v>
      </c>
      <c r="AR55" s="10">
        <v>0</v>
      </c>
      <c r="AS55" s="52">
        <v>0</v>
      </c>
      <c r="AT55" s="10">
        <v>0</v>
      </c>
      <c r="AU55" s="52">
        <v>0</v>
      </c>
      <c r="AV55" s="9">
        <v>0</v>
      </c>
      <c r="AW55" s="52">
        <v>0</v>
      </c>
      <c r="AX55" s="9">
        <f t="shared" si="27"/>
        <v>0</v>
      </c>
      <c r="AY55" s="58">
        <v>0</v>
      </c>
      <c r="AZ55" s="8">
        <v>0</v>
      </c>
      <c r="BA55" s="58">
        <v>0</v>
      </c>
      <c r="BB55" s="52">
        <v>0</v>
      </c>
      <c r="BC55" s="58">
        <v>0</v>
      </c>
      <c r="BD55" s="8">
        <v>0</v>
      </c>
      <c r="BE55" s="58">
        <v>0</v>
      </c>
      <c r="BF55" s="8">
        <v>0</v>
      </c>
      <c r="BG55" s="11">
        <f t="shared" si="17"/>
        <v>0</v>
      </c>
    </row>
    <row r="56" spans="1:59" hidden="1" x14ac:dyDescent="0.25">
      <c r="A56" s="147" t="s">
        <v>118</v>
      </c>
      <c r="B56" s="4">
        <v>48</v>
      </c>
      <c r="C56" s="5" t="s">
        <v>333</v>
      </c>
      <c r="D56" s="5" t="s">
        <v>601</v>
      </c>
      <c r="E56" s="6" t="s">
        <v>602</v>
      </c>
      <c r="F56" s="7" t="s">
        <v>164</v>
      </c>
      <c r="G56" s="81">
        <v>43616</v>
      </c>
      <c r="H56" s="4" t="s">
        <v>147</v>
      </c>
      <c r="I56" s="5" t="s">
        <v>389</v>
      </c>
      <c r="J56" s="5" t="s">
        <v>165</v>
      </c>
      <c r="K56" s="114" t="s">
        <v>603</v>
      </c>
      <c r="L56" s="5" t="s">
        <v>604</v>
      </c>
      <c r="M56" s="5" t="s">
        <v>605</v>
      </c>
      <c r="N56" s="10">
        <v>2206094690</v>
      </c>
      <c r="O56" s="64">
        <v>41619</v>
      </c>
      <c r="P56" s="11" t="s">
        <v>318</v>
      </c>
      <c r="Q56" s="5" t="s">
        <v>149</v>
      </c>
      <c r="R56" s="5"/>
      <c r="S56" s="5"/>
      <c r="T56" s="52">
        <v>62</v>
      </c>
      <c r="U56" s="12"/>
      <c r="V56" s="5"/>
      <c r="W56" s="5"/>
      <c r="X56" s="5"/>
      <c r="Y56" s="5"/>
      <c r="Z56" s="6"/>
      <c r="AA56" s="13"/>
      <c r="AB56" s="8" t="s">
        <v>57</v>
      </c>
      <c r="AC56" s="54">
        <v>0</v>
      </c>
      <c r="AD56" s="10">
        <v>0</v>
      </c>
      <c r="AE56" s="9"/>
      <c r="AF56" s="9"/>
      <c r="AG56" s="195">
        <f t="shared" si="30"/>
        <v>0</v>
      </c>
      <c r="AH56" s="10"/>
      <c r="AI56" s="8">
        <v>68</v>
      </c>
      <c r="AJ56" s="5"/>
      <c r="AK56" s="8">
        <v>64</v>
      </c>
      <c r="AL56" s="8">
        <v>64</v>
      </c>
      <c r="AM56" s="64">
        <f t="shared" si="29"/>
        <v>0</v>
      </c>
      <c r="AN56" s="5"/>
      <c r="AO56" s="66"/>
      <c r="AP56" s="54">
        <v>0</v>
      </c>
      <c r="AQ56" s="52">
        <v>0</v>
      </c>
      <c r="AR56" s="10">
        <v>0</v>
      </c>
      <c r="AS56" s="52">
        <v>0</v>
      </c>
      <c r="AT56" s="10">
        <v>0</v>
      </c>
      <c r="AU56" s="52">
        <v>0</v>
      </c>
      <c r="AV56" s="9">
        <v>0</v>
      </c>
      <c r="AW56" s="52">
        <v>0</v>
      </c>
      <c r="AX56" s="9">
        <f t="shared" si="27"/>
        <v>0</v>
      </c>
      <c r="AY56" s="58">
        <v>0</v>
      </c>
      <c r="AZ56" s="8">
        <v>0</v>
      </c>
      <c r="BA56" s="58">
        <v>0</v>
      </c>
      <c r="BB56" s="52">
        <v>0</v>
      </c>
      <c r="BC56" s="58">
        <v>0</v>
      </c>
      <c r="BD56" s="8">
        <v>0</v>
      </c>
      <c r="BE56" s="58">
        <v>0</v>
      </c>
      <c r="BF56" s="8">
        <v>0</v>
      </c>
      <c r="BG56" s="11">
        <f t="shared" si="17"/>
        <v>0</v>
      </c>
    </row>
    <row r="57" spans="1:59" hidden="1" x14ac:dyDescent="0.25">
      <c r="A57" s="147" t="s">
        <v>346</v>
      </c>
      <c r="B57" s="4">
        <v>168</v>
      </c>
      <c r="C57" s="5" t="s">
        <v>333</v>
      </c>
      <c r="D57" s="5" t="s">
        <v>615</v>
      </c>
      <c r="E57" s="6" t="s">
        <v>616</v>
      </c>
      <c r="F57" s="7" t="s">
        <v>164</v>
      </c>
      <c r="G57" s="81">
        <v>43612</v>
      </c>
      <c r="H57" s="4" t="s">
        <v>135</v>
      </c>
      <c r="I57" s="5" t="s">
        <v>136</v>
      </c>
      <c r="J57" s="5" t="s">
        <v>186</v>
      </c>
      <c r="K57" s="114" t="s">
        <v>617</v>
      </c>
      <c r="L57" s="5">
        <v>861116</v>
      </c>
      <c r="M57" s="5" t="s">
        <v>618</v>
      </c>
      <c r="N57" s="9">
        <v>177000000</v>
      </c>
      <c r="O57" s="14">
        <v>42919</v>
      </c>
      <c r="P57" s="11" t="s">
        <v>537</v>
      </c>
      <c r="Q57" s="5" t="s">
        <v>149</v>
      </c>
      <c r="R57" s="5"/>
      <c r="S57" s="5"/>
      <c r="T57" s="52">
        <v>63</v>
      </c>
      <c r="U57" s="12"/>
      <c r="V57" s="5"/>
      <c r="W57" s="5"/>
      <c r="X57" s="5"/>
      <c r="Y57" s="5"/>
      <c r="Z57" s="6"/>
      <c r="AA57" s="13"/>
      <c r="AB57" s="8" t="s">
        <v>57</v>
      </c>
      <c r="AC57" s="54">
        <v>0</v>
      </c>
      <c r="AD57" s="10">
        <v>0</v>
      </c>
      <c r="AE57" s="9"/>
      <c r="AF57" s="9"/>
      <c r="AG57" s="195">
        <f t="shared" si="30"/>
        <v>0</v>
      </c>
      <c r="AH57" s="10"/>
      <c r="AI57" s="8">
        <v>69</v>
      </c>
      <c r="AJ57" s="5"/>
      <c r="AK57" s="8">
        <v>65</v>
      </c>
      <c r="AL57" s="8">
        <v>65</v>
      </c>
      <c r="AM57" s="64">
        <f t="shared" si="29"/>
        <v>0</v>
      </c>
      <c r="AN57" s="5"/>
      <c r="AO57" s="66"/>
      <c r="AP57" s="54">
        <v>0</v>
      </c>
      <c r="AQ57" s="52">
        <v>0</v>
      </c>
      <c r="AR57" s="10">
        <v>0</v>
      </c>
      <c r="AS57" s="52">
        <v>0</v>
      </c>
      <c r="AT57" s="10">
        <v>0</v>
      </c>
      <c r="AU57" s="52">
        <v>0</v>
      </c>
      <c r="AV57" s="9">
        <v>0</v>
      </c>
      <c r="AW57" s="52">
        <v>0</v>
      </c>
      <c r="AX57" s="9">
        <f t="shared" si="27"/>
        <v>0</v>
      </c>
      <c r="AY57" s="58">
        <v>0</v>
      </c>
      <c r="AZ57" s="8">
        <v>0</v>
      </c>
      <c r="BA57" s="58">
        <v>0</v>
      </c>
      <c r="BB57" s="52">
        <v>0</v>
      </c>
      <c r="BC57" s="58">
        <v>0</v>
      </c>
      <c r="BD57" s="8">
        <v>0</v>
      </c>
      <c r="BE57" s="58">
        <v>0</v>
      </c>
      <c r="BF57" s="8">
        <v>0</v>
      </c>
      <c r="BG57" s="11">
        <f t="shared" si="17"/>
        <v>0</v>
      </c>
    </row>
    <row r="58" spans="1:59" hidden="1" x14ac:dyDescent="0.25">
      <c r="A58" s="3"/>
      <c r="B58" s="4"/>
      <c r="C58" s="5"/>
      <c r="D58" s="5"/>
      <c r="E58" s="6"/>
      <c r="F58" s="7"/>
      <c r="G58" s="81" t="s">
        <v>57</v>
      </c>
      <c r="H58" s="4"/>
      <c r="I58" s="5"/>
      <c r="J58" s="5"/>
      <c r="K58" s="5"/>
      <c r="L58" s="5"/>
      <c r="M58" s="5"/>
      <c r="N58" s="9">
        <v>0</v>
      </c>
      <c r="O58" s="14"/>
      <c r="P58" s="11"/>
      <c r="Q58" s="5"/>
      <c r="R58" s="5"/>
      <c r="S58" s="5"/>
      <c r="T58" s="52">
        <v>64</v>
      </c>
      <c r="U58" s="12"/>
      <c r="V58" s="5"/>
      <c r="W58" s="5"/>
      <c r="X58" s="5"/>
      <c r="Y58" s="5"/>
      <c r="Z58" s="6"/>
      <c r="AA58" s="13"/>
      <c r="AB58" s="8" t="s">
        <v>57</v>
      </c>
      <c r="AC58" s="54">
        <v>0</v>
      </c>
      <c r="AD58" s="10">
        <v>0</v>
      </c>
      <c r="AE58" s="9"/>
      <c r="AF58" s="9"/>
      <c r="AG58" s="195">
        <f t="shared" si="30"/>
        <v>0</v>
      </c>
      <c r="AH58" s="10"/>
      <c r="AI58" s="8">
        <v>70</v>
      </c>
      <c r="AJ58" s="5"/>
      <c r="AK58" s="8">
        <v>66</v>
      </c>
      <c r="AL58" s="8">
        <v>66</v>
      </c>
      <c r="AM58" s="64">
        <f t="shared" si="29"/>
        <v>0</v>
      </c>
      <c r="AN58" s="5"/>
      <c r="AO58" s="66"/>
      <c r="AP58" s="54">
        <v>0</v>
      </c>
      <c r="AQ58" s="52">
        <v>0</v>
      </c>
      <c r="AR58" s="10">
        <v>0</v>
      </c>
      <c r="AS58" s="52">
        <v>0</v>
      </c>
      <c r="AT58" s="10">
        <v>0</v>
      </c>
      <c r="AU58" s="52">
        <v>0</v>
      </c>
      <c r="AV58" s="9">
        <v>0</v>
      </c>
      <c r="AW58" s="52">
        <v>0</v>
      </c>
      <c r="AX58" s="9">
        <f t="shared" si="27"/>
        <v>0</v>
      </c>
      <c r="AY58" s="58">
        <v>0</v>
      </c>
      <c r="AZ58" s="8">
        <v>0</v>
      </c>
      <c r="BA58" s="58">
        <v>0</v>
      </c>
      <c r="BB58" s="52">
        <v>0</v>
      </c>
      <c r="BC58" s="58">
        <v>0</v>
      </c>
      <c r="BD58" s="8">
        <v>0</v>
      </c>
      <c r="BE58" s="58">
        <v>0</v>
      </c>
      <c r="BF58" s="8">
        <v>0</v>
      </c>
      <c r="BG58" s="11">
        <f t="shared" ref="BG58:BG92" si="31">+BE58+BC58+BA58+AY58+AM58</f>
        <v>0</v>
      </c>
    </row>
    <row r="59" spans="1:59" hidden="1" x14ac:dyDescent="0.25">
      <c r="A59" s="3"/>
      <c r="B59" s="4"/>
      <c r="C59" s="5"/>
      <c r="D59" s="5"/>
      <c r="E59" s="6"/>
      <c r="F59" s="7"/>
      <c r="G59" s="81" t="s">
        <v>57</v>
      </c>
      <c r="H59" s="4"/>
      <c r="I59" s="5"/>
      <c r="J59" s="5"/>
      <c r="K59" s="5"/>
      <c r="L59" s="5"/>
      <c r="M59" s="5"/>
      <c r="N59" s="9">
        <v>0</v>
      </c>
      <c r="O59" s="14"/>
      <c r="P59" s="11"/>
      <c r="Q59" s="5"/>
      <c r="R59" s="5"/>
      <c r="S59" s="5"/>
      <c r="T59" s="52">
        <v>65</v>
      </c>
      <c r="U59" s="12"/>
      <c r="V59" s="5"/>
      <c r="W59" s="5"/>
      <c r="X59" s="5"/>
      <c r="Y59" s="5"/>
      <c r="Z59" s="6"/>
      <c r="AA59" s="13"/>
      <c r="AB59" s="8" t="s">
        <v>57</v>
      </c>
      <c r="AC59" s="54">
        <v>0</v>
      </c>
      <c r="AD59" s="10">
        <v>0</v>
      </c>
      <c r="AE59" s="9"/>
      <c r="AF59" s="9"/>
      <c r="AG59" s="195">
        <f t="shared" si="30"/>
        <v>0</v>
      </c>
      <c r="AH59" s="10"/>
      <c r="AI59" s="8">
        <v>71</v>
      </c>
      <c r="AJ59" s="5"/>
      <c r="AK59" s="8">
        <v>67</v>
      </c>
      <c r="AL59" s="8">
        <v>67</v>
      </c>
      <c r="AM59" s="64">
        <f t="shared" si="29"/>
        <v>0</v>
      </c>
      <c r="AN59" s="5"/>
      <c r="AO59" s="66"/>
      <c r="AP59" s="54">
        <v>0</v>
      </c>
      <c r="AQ59" s="52">
        <v>0</v>
      </c>
      <c r="AR59" s="10">
        <v>0</v>
      </c>
      <c r="AS59" s="52">
        <v>0</v>
      </c>
      <c r="AT59" s="10">
        <v>0</v>
      </c>
      <c r="AU59" s="52">
        <v>0</v>
      </c>
      <c r="AV59" s="9">
        <v>0</v>
      </c>
      <c r="AW59" s="52">
        <v>0</v>
      </c>
      <c r="AX59" s="9">
        <f t="shared" si="27"/>
        <v>0</v>
      </c>
      <c r="AY59" s="58">
        <v>0</v>
      </c>
      <c r="AZ59" s="8">
        <v>0</v>
      </c>
      <c r="BA59" s="58">
        <v>0</v>
      </c>
      <c r="BB59" s="52">
        <v>0</v>
      </c>
      <c r="BC59" s="58">
        <v>0</v>
      </c>
      <c r="BD59" s="8">
        <v>0</v>
      </c>
      <c r="BE59" s="58">
        <v>0</v>
      </c>
      <c r="BF59" s="8">
        <v>0</v>
      </c>
      <c r="BG59" s="11">
        <f t="shared" si="31"/>
        <v>0</v>
      </c>
    </row>
    <row r="60" spans="1:59" hidden="1" x14ac:dyDescent="0.25">
      <c r="A60" s="3"/>
      <c r="B60" s="4"/>
      <c r="C60" s="5"/>
      <c r="D60" s="5"/>
      <c r="E60" s="6"/>
      <c r="F60" s="7"/>
      <c r="G60" s="81" t="s">
        <v>57</v>
      </c>
      <c r="H60" s="4"/>
      <c r="I60" s="5"/>
      <c r="J60" s="5"/>
      <c r="K60" s="5"/>
      <c r="L60" s="5"/>
      <c r="M60" s="5"/>
      <c r="N60" s="9">
        <v>0</v>
      </c>
      <c r="O60" s="14"/>
      <c r="P60" s="11"/>
      <c r="Q60" s="5"/>
      <c r="R60" s="5"/>
      <c r="S60" s="5"/>
      <c r="T60" s="52">
        <v>66</v>
      </c>
      <c r="U60" s="12"/>
      <c r="V60" s="5"/>
      <c r="W60" s="5"/>
      <c r="X60" s="5"/>
      <c r="Y60" s="5"/>
      <c r="Z60" s="6"/>
      <c r="AA60" s="13"/>
      <c r="AB60" s="8" t="s">
        <v>57</v>
      </c>
      <c r="AC60" s="54">
        <v>0</v>
      </c>
      <c r="AD60" s="10">
        <v>0</v>
      </c>
      <c r="AE60" s="9"/>
      <c r="AF60" s="9"/>
      <c r="AG60" s="195">
        <f t="shared" si="30"/>
        <v>0</v>
      </c>
      <c r="AH60" s="10"/>
      <c r="AI60" s="8">
        <v>72</v>
      </c>
      <c r="AJ60" s="5"/>
      <c r="AK60" s="8">
        <v>68</v>
      </c>
      <c r="AL60" s="8">
        <v>68</v>
      </c>
      <c r="AM60" s="64">
        <f t="shared" si="29"/>
        <v>0</v>
      </c>
      <c r="AN60" s="5"/>
      <c r="AO60" s="66"/>
      <c r="AP60" s="54">
        <v>0</v>
      </c>
      <c r="AQ60" s="52">
        <v>0</v>
      </c>
      <c r="AR60" s="10">
        <v>0</v>
      </c>
      <c r="AS60" s="52">
        <v>0</v>
      </c>
      <c r="AT60" s="10">
        <v>0</v>
      </c>
      <c r="AU60" s="52">
        <v>0</v>
      </c>
      <c r="AV60" s="9">
        <v>0</v>
      </c>
      <c r="AW60" s="52">
        <v>0</v>
      </c>
      <c r="AX60" s="9">
        <f t="shared" si="27"/>
        <v>0</v>
      </c>
      <c r="AY60" s="58">
        <v>0</v>
      </c>
      <c r="AZ60" s="8">
        <v>0</v>
      </c>
      <c r="BA60" s="58">
        <v>0</v>
      </c>
      <c r="BB60" s="52">
        <v>0</v>
      </c>
      <c r="BC60" s="58">
        <v>0</v>
      </c>
      <c r="BD60" s="8">
        <v>0</v>
      </c>
      <c r="BE60" s="58">
        <v>0</v>
      </c>
      <c r="BF60" s="8">
        <v>0</v>
      </c>
      <c r="BG60" s="11">
        <f t="shared" si="31"/>
        <v>0</v>
      </c>
    </row>
    <row r="61" spans="1:59" hidden="1" x14ac:dyDescent="0.25">
      <c r="A61" s="3"/>
      <c r="B61" s="4"/>
      <c r="C61" s="5"/>
      <c r="D61" s="5"/>
      <c r="E61" s="6"/>
      <c r="F61" s="7"/>
      <c r="G61" s="81" t="s">
        <v>57</v>
      </c>
      <c r="H61" s="4"/>
      <c r="I61" s="5"/>
      <c r="J61" s="5"/>
      <c r="K61" s="5"/>
      <c r="L61" s="5"/>
      <c r="M61" s="5"/>
      <c r="N61" s="9">
        <v>0</v>
      </c>
      <c r="O61" s="14"/>
      <c r="P61" s="11"/>
      <c r="Q61" s="5"/>
      <c r="R61" s="5"/>
      <c r="S61" s="5"/>
      <c r="T61" s="52">
        <v>67</v>
      </c>
      <c r="U61" s="12"/>
      <c r="V61" s="5"/>
      <c r="W61" s="5"/>
      <c r="X61" s="5"/>
      <c r="Y61" s="5"/>
      <c r="Z61" s="6"/>
      <c r="AA61" s="13"/>
      <c r="AB61" s="8" t="s">
        <v>57</v>
      </c>
      <c r="AC61" s="54">
        <v>0</v>
      </c>
      <c r="AD61" s="10">
        <v>0</v>
      </c>
      <c r="AE61" s="9"/>
      <c r="AF61" s="9"/>
      <c r="AG61" s="195">
        <f t="shared" si="30"/>
        <v>0</v>
      </c>
      <c r="AH61" s="10"/>
      <c r="AI61" s="8">
        <v>73</v>
      </c>
      <c r="AJ61" s="5"/>
      <c r="AK61" s="8">
        <v>69</v>
      </c>
      <c r="AL61" s="8">
        <v>69</v>
      </c>
      <c r="AM61" s="64">
        <f t="shared" si="29"/>
        <v>0</v>
      </c>
      <c r="AN61" s="5"/>
      <c r="AO61" s="66"/>
      <c r="AP61" s="54">
        <v>0</v>
      </c>
      <c r="AQ61" s="52">
        <v>0</v>
      </c>
      <c r="AR61" s="10">
        <v>0</v>
      </c>
      <c r="AS61" s="52">
        <v>0</v>
      </c>
      <c r="AT61" s="10">
        <v>0</v>
      </c>
      <c r="AU61" s="52">
        <v>0</v>
      </c>
      <c r="AV61" s="9">
        <v>0</v>
      </c>
      <c r="AW61" s="52">
        <v>0</v>
      </c>
      <c r="AX61" s="9">
        <f t="shared" si="27"/>
        <v>0</v>
      </c>
      <c r="AY61" s="58">
        <v>0</v>
      </c>
      <c r="AZ61" s="8">
        <v>0</v>
      </c>
      <c r="BA61" s="58">
        <v>0</v>
      </c>
      <c r="BB61" s="52">
        <v>0</v>
      </c>
      <c r="BC61" s="58">
        <v>0</v>
      </c>
      <c r="BD61" s="8">
        <v>0</v>
      </c>
      <c r="BE61" s="58">
        <v>0</v>
      </c>
      <c r="BF61" s="8">
        <v>0</v>
      </c>
      <c r="BG61" s="11">
        <f t="shared" si="31"/>
        <v>0</v>
      </c>
    </row>
    <row r="62" spans="1:59" hidden="1" x14ac:dyDescent="0.25">
      <c r="A62" s="3"/>
      <c r="B62" s="4"/>
      <c r="C62" s="5"/>
      <c r="D62" s="5"/>
      <c r="E62" s="6"/>
      <c r="F62" s="7"/>
      <c r="G62" s="81" t="s">
        <v>57</v>
      </c>
      <c r="H62" s="4"/>
      <c r="I62" s="5"/>
      <c r="J62" s="5"/>
      <c r="K62" s="5"/>
      <c r="L62" s="5"/>
      <c r="M62" s="5"/>
      <c r="N62" s="9">
        <v>0</v>
      </c>
      <c r="O62" s="14"/>
      <c r="P62" s="11"/>
      <c r="Q62" s="5"/>
      <c r="R62" s="5"/>
      <c r="S62" s="5"/>
      <c r="T62" s="52">
        <v>68</v>
      </c>
      <c r="U62" s="12"/>
      <c r="V62" s="5"/>
      <c r="W62" s="5"/>
      <c r="X62" s="5"/>
      <c r="Y62" s="5"/>
      <c r="Z62" s="6"/>
      <c r="AA62" s="13"/>
      <c r="AB62" s="8" t="s">
        <v>57</v>
      </c>
      <c r="AC62" s="54">
        <v>0</v>
      </c>
      <c r="AD62" s="10">
        <v>0</v>
      </c>
      <c r="AE62" s="9"/>
      <c r="AF62" s="9"/>
      <c r="AG62" s="195">
        <f t="shared" si="30"/>
        <v>0</v>
      </c>
      <c r="AH62" s="10"/>
      <c r="AI62" s="8">
        <v>74</v>
      </c>
      <c r="AJ62" s="5"/>
      <c r="AK62" s="8">
        <v>70</v>
      </c>
      <c r="AL62" s="8">
        <v>70</v>
      </c>
      <c r="AM62" s="64">
        <f t="shared" si="29"/>
        <v>0</v>
      </c>
      <c r="AN62" s="5"/>
      <c r="AO62" s="66"/>
      <c r="AP62" s="54">
        <v>0</v>
      </c>
      <c r="AQ62" s="52">
        <v>0</v>
      </c>
      <c r="AR62" s="10">
        <v>0</v>
      </c>
      <c r="AS62" s="52">
        <v>0</v>
      </c>
      <c r="AT62" s="10">
        <v>0</v>
      </c>
      <c r="AU62" s="52">
        <v>0</v>
      </c>
      <c r="AV62" s="9">
        <v>0</v>
      </c>
      <c r="AW62" s="52">
        <v>0</v>
      </c>
      <c r="AX62" s="9">
        <f t="shared" si="27"/>
        <v>0</v>
      </c>
      <c r="AY62" s="58">
        <v>0</v>
      </c>
      <c r="AZ62" s="8">
        <v>0</v>
      </c>
      <c r="BA62" s="58">
        <v>0</v>
      </c>
      <c r="BB62" s="52">
        <v>0</v>
      </c>
      <c r="BC62" s="58">
        <v>0</v>
      </c>
      <c r="BD62" s="8">
        <v>0</v>
      </c>
      <c r="BE62" s="58">
        <v>0</v>
      </c>
      <c r="BF62" s="8">
        <v>0</v>
      </c>
      <c r="BG62" s="11">
        <f t="shared" si="31"/>
        <v>0</v>
      </c>
    </row>
    <row r="63" spans="1:59" hidden="1" x14ac:dyDescent="0.25">
      <c r="A63" s="3"/>
      <c r="B63" s="4"/>
      <c r="C63" s="5"/>
      <c r="D63" s="5"/>
      <c r="E63" s="6"/>
      <c r="F63" s="7"/>
      <c r="G63" s="81" t="s">
        <v>57</v>
      </c>
      <c r="H63" s="4"/>
      <c r="I63" s="5"/>
      <c r="J63" s="5"/>
      <c r="K63" s="5"/>
      <c r="L63" s="5"/>
      <c r="M63" s="5"/>
      <c r="N63" s="9">
        <v>0</v>
      </c>
      <c r="O63" s="14"/>
      <c r="P63" s="11"/>
      <c r="Q63" s="5"/>
      <c r="R63" s="5"/>
      <c r="S63" s="5"/>
      <c r="T63" s="52">
        <v>69</v>
      </c>
      <c r="U63" s="12"/>
      <c r="V63" s="5"/>
      <c r="W63" s="5"/>
      <c r="X63" s="5"/>
      <c r="Y63" s="5"/>
      <c r="Z63" s="6"/>
      <c r="AA63" s="13"/>
      <c r="AB63" s="8" t="s">
        <v>57</v>
      </c>
      <c r="AC63" s="54">
        <v>0</v>
      </c>
      <c r="AD63" s="10">
        <v>0</v>
      </c>
      <c r="AE63" s="9"/>
      <c r="AF63" s="9"/>
      <c r="AG63" s="195">
        <f t="shared" si="30"/>
        <v>0</v>
      </c>
      <c r="AH63" s="10"/>
      <c r="AI63" s="8">
        <v>75</v>
      </c>
      <c r="AJ63" s="5"/>
      <c r="AK63" s="8">
        <v>71</v>
      </c>
      <c r="AL63" s="8">
        <v>71</v>
      </c>
      <c r="AM63" s="64">
        <f t="shared" si="29"/>
        <v>0</v>
      </c>
      <c r="AN63" s="5"/>
      <c r="AO63" s="66"/>
      <c r="AP63" s="54">
        <v>0</v>
      </c>
      <c r="AQ63" s="52">
        <v>0</v>
      </c>
      <c r="AR63" s="10">
        <v>0</v>
      </c>
      <c r="AS63" s="52">
        <v>0</v>
      </c>
      <c r="AT63" s="10">
        <v>0</v>
      </c>
      <c r="AU63" s="52">
        <v>0</v>
      </c>
      <c r="AV63" s="9">
        <v>0</v>
      </c>
      <c r="AW63" s="52">
        <v>0</v>
      </c>
      <c r="AX63" s="9">
        <f t="shared" si="27"/>
        <v>0</v>
      </c>
      <c r="AY63" s="58">
        <v>0</v>
      </c>
      <c r="AZ63" s="8">
        <v>0</v>
      </c>
      <c r="BA63" s="58">
        <v>0</v>
      </c>
      <c r="BB63" s="52">
        <v>0</v>
      </c>
      <c r="BC63" s="58">
        <v>0</v>
      </c>
      <c r="BD63" s="8">
        <v>0</v>
      </c>
      <c r="BE63" s="58">
        <v>0</v>
      </c>
      <c r="BF63" s="8">
        <v>0</v>
      </c>
      <c r="BG63" s="11">
        <f t="shared" si="31"/>
        <v>0</v>
      </c>
    </row>
    <row r="64" spans="1:59" hidden="1" x14ac:dyDescent="0.25">
      <c r="A64" s="3"/>
      <c r="B64" s="4"/>
      <c r="C64" s="5"/>
      <c r="D64" s="5"/>
      <c r="E64" s="6"/>
      <c r="F64" s="7"/>
      <c r="G64" s="81" t="s">
        <v>57</v>
      </c>
      <c r="H64" s="4"/>
      <c r="I64" s="5"/>
      <c r="J64" s="5"/>
      <c r="K64" s="5"/>
      <c r="L64" s="5"/>
      <c r="M64" s="5"/>
      <c r="N64" s="9">
        <v>0</v>
      </c>
      <c r="O64" s="14"/>
      <c r="P64" s="11"/>
      <c r="Q64" s="5"/>
      <c r="R64" s="5"/>
      <c r="S64" s="5"/>
      <c r="T64" s="52">
        <v>70</v>
      </c>
      <c r="U64" s="12"/>
      <c r="V64" s="5"/>
      <c r="W64" s="5"/>
      <c r="X64" s="5"/>
      <c r="Y64" s="5"/>
      <c r="Z64" s="6"/>
      <c r="AA64" s="13"/>
      <c r="AB64" s="8" t="s">
        <v>57</v>
      </c>
      <c r="AC64" s="54">
        <v>0</v>
      </c>
      <c r="AD64" s="10">
        <v>0</v>
      </c>
      <c r="AE64" s="9"/>
      <c r="AF64" s="9"/>
      <c r="AG64" s="195">
        <f t="shared" si="30"/>
        <v>0</v>
      </c>
      <c r="AH64" s="10"/>
      <c r="AI64" s="8">
        <v>76</v>
      </c>
      <c r="AJ64" s="5"/>
      <c r="AK64" s="8">
        <v>72</v>
      </c>
      <c r="AL64" s="8">
        <v>72</v>
      </c>
      <c r="AM64" s="64">
        <f t="shared" si="29"/>
        <v>0</v>
      </c>
      <c r="AN64" s="5"/>
      <c r="AO64" s="66"/>
      <c r="AP64" s="54">
        <v>0</v>
      </c>
      <c r="AQ64" s="52">
        <v>0</v>
      </c>
      <c r="AR64" s="10">
        <v>0</v>
      </c>
      <c r="AS64" s="52">
        <v>0</v>
      </c>
      <c r="AT64" s="10">
        <v>0</v>
      </c>
      <c r="AU64" s="52">
        <v>0</v>
      </c>
      <c r="AV64" s="9">
        <v>0</v>
      </c>
      <c r="AW64" s="52">
        <v>0</v>
      </c>
      <c r="AX64" s="9">
        <f t="shared" si="27"/>
        <v>0</v>
      </c>
      <c r="AY64" s="58">
        <v>0</v>
      </c>
      <c r="AZ64" s="8">
        <v>0</v>
      </c>
      <c r="BA64" s="58">
        <v>0</v>
      </c>
      <c r="BB64" s="52">
        <v>0</v>
      </c>
      <c r="BC64" s="58">
        <v>0</v>
      </c>
      <c r="BD64" s="8">
        <v>0</v>
      </c>
      <c r="BE64" s="58">
        <v>0</v>
      </c>
      <c r="BF64" s="8">
        <v>0</v>
      </c>
      <c r="BG64" s="11">
        <f t="shared" si="31"/>
        <v>0</v>
      </c>
    </row>
    <row r="65" spans="1:59" hidden="1" x14ac:dyDescent="0.25">
      <c r="A65" s="3"/>
      <c r="B65" s="4"/>
      <c r="C65" s="5"/>
      <c r="D65" s="5"/>
      <c r="E65" s="6"/>
      <c r="F65" s="7"/>
      <c r="G65" s="81" t="s">
        <v>57</v>
      </c>
      <c r="H65" s="4"/>
      <c r="I65" s="5"/>
      <c r="J65" s="5"/>
      <c r="K65" s="5"/>
      <c r="L65" s="5"/>
      <c r="M65" s="5"/>
      <c r="N65" s="9">
        <v>0</v>
      </c>
      <c r="O65" s="14"/>
      <c r="P65" s="11"/>
      <c r="Q65" s="5"/>
      <c r="R65" s="5"/>
      <c r="S65" s="5"/>
      <c r="T65" s="52">
        <v>71</v>
      </c>
      <c r="U65" s="12"/>
      <c r="V65" s="5"/>
      <c r="W65" s="5"/>
      <c r="X65" s="5"/>
      <c r="Y65" s="5"/>
      <c r="Z65" s="6"/>
      <c r="AA65" s="13"/>
      <c r="AB65" s="8" t="s">
        <v>57</v>
      </c>
      <c r="AC65" s="54">
        <v>0</v>
      </c>
      <c r="AD65" s="10">
        <v>0</v>
      </c>
      <c r="AE65" s="9"/>
      <c r="AF65" s="9"/>
      <c r="AG65" s="195">
        <f t="shared" si="30"/>
        <v>0</v>
      </c>
      <c r="AH65" s="10"/>
      <c r="AI65" s="8">
        <v>77</v>
      </c>
      <c r="AJ65" s="5"/>
      <c r="AK65" s="8">
        <v>73</v>
      </c>
      <c r="AL65" s="8">
        <v>73</v>
      </c>
      <c r="AM65" s="64">
        <f t="shared" si="29"/>
        <v>0</v>
      </c>
      <c r="AN65" s="5"/>
      <c r="AO65" s="66"/>
      <c r="AP65" s="54">
        <v>0</v>
      </c>
      <c r="AQ65" s="52">
        <v>0</v>
      </c>
      <c r="AR65" s="10">
        <v>0</v>
      </c>
      <c r="AS65" s="52">
        <v>0</v>
      </c>
      <c r="AT65" s="10">
        <v>0</v>
      </c>
      <c r="AU65" s="52">
        <v>0</v>
      </c>
      <c r="AV65" s="9">
        <v>0</v>
      </c>
      <c r="AW65" s="52">
        <v>0</v>
      </c>
      <c r="AX65" s="9">
        <f t="shared" si="27"/>
        <v>0</v>
      </c>
      <c r="AY65" s="58">
        <v>0</v>
      </c>
      <c r="AZ65" s="8">
        <v>0</v>
      </c>
      <c r="BA65" s="58">
        <v>0</v>
      </c>
      <c r="BB65" s="52">
        <v>0</v>
      </c>
      <c r="BC65" s="58">
        <v>0</v>
      </c>
      <c r="BD65" s="8">
        <v>0</v>
      </c>
      <c r="BE65" s="58">
        <v>0</v>
      </c>
      <c r="BF65" s="8">
        <v>0</v>
      </c>
      <c r="BG65" s="11">
        <f t="shared" si="31"/>
        <v>0</v>
      </c>
    </row>
    <row r="66" spans="1:59" hidden="1" x14ac:dyDescent="0.25">
      <c r="A66" s="3"/>
      <c r="B66" s="4"/>
      <c r="C66" s="5"/>
      <c r="D66" s="5"/>
      <c r="E66" s="6"/>
      <c r="F66" s="7"/>
      <c r="G66" s="81" t="s">
        <v>57</v>
      </c>
      <c r="H66" s="4"/>
      <c r="I66" s="5"/>
      <c r="J66" s="5"/>
      <c r="K66" s="5"/>
      <c r="L66" s="5"/>
      <c r="M66" s="5"/>
      <c r="N66" s="9">
        <v>0</v>
      </c>
      <c r="O66" s="14"/>
      <c r="P66" s="11"/>
      <c r="Q66" s="5"/>
      <c r="R66" s="5"/>
      <c r="S66" s="5"/>
      <c r="T66" s="52">
        <v>72</v>
      </c>
      <c r="U66" s="12"/>
      <c r="V66" s="5"/>
      <c r="W66" s="5"/>
      <c r="X66" s="5"/>
      <c r="Y66" s="5"/>
      <c r="Z66" s="6"/>
      <c r="AA66" s="13"/>
      <c r="AB66" s="8" t="s">
        <v>57</v>
      </c>
      <c r="AC66" s="54">
        <v>0</v>
      </c>
      <c r="AD66" s="10">
        <v>0</v>
      </c>
      <c r="AE66" s="9"/>
      <c r="AF66" s="9"/>
      <c r="AG66" s="195">
        <f t="shared" si="30"/>
        <v>0</v>
      </c>
      <c r="AH66" s="10"/>
      <c r="AI66" s="8">
        <v>78</v>
      </c>
      <c r="AJ66" s="5"/>
      <c r="AK66" s="8">
        <v>74</v>
      </c>
      <c r="AL66" s="8">
        <v>74</v>
      </c>
      <c r="AM66" s="64">
        <f t="shared" si="29"/>
        <v>0</v>
      </c>
      <c r="AN66" s="5"/>
      <c r="AO66" s="66"/>
      <c r="AP66" s="54">
        <v>0</v>
      </c>
      <c r="AQ66" s="52">
        <v>0</v>
      </c>
      <c r="AR66" s="10">
        <v>0</v>
      </c>
      <c r="AS66" s="52">
        <v>0</v>
      </c>
      <c r="AT66" s="10">
        <v>0</v>
      </c>
      <c r="AU66" s="52">
        <v>0</v>
      </c>
      <c r="AV66" s="9">
        <v>0</v>
      </c>
      <c r="AW66" s="52">
        <v>0</v>
      </c>
      <c r="AX66" s="9">
        <f t="shared" si="27"/>
        <v>0</v>
      </c>
      <c r="AY66" s="58">
        <v>0</v>
      </c>
      <c r="AZ66" s="8">
        <v>0</v>
      </c>
      <c r="BA66" s="58">
        <v>0</v>
      </c>
      <c r="BB66" s="52">
        <v>0</v>
      </c>
      <c r="BC66" s="58">
        <v>0</v>
      </c>
      <c r="BD66" s="8">
        <v>0</v>
      </c>
      <c r="BE66" s="58">
        <v>0</v>
      </c>
      <c r="BF66" s="8">
        <v>0</v>
      </c>
      <c r="BG66" s="11">
        <f t="shared" si="31"/>
        <v>0</v>
      </c>
    </row>
    <row r="67" spans="1:59" hidden="1" x14ac:dyDescent="0.25">
      <c r="A67" s="3"/>
      <c r="B67" s="4"/>
      <c r="C67" s="5"/>
      <c r="D67" s="5"/>
      <c r="E67" s="6"/>
      <c r="F67" s="7"/>
      <c r="G67" s="81" t="s">
        <v>57</v>
      </c>
      <c r="H67" s="4"/>
      <c r="I67" s="5"/>
      <c r="J67" s="5"/>
      <c r="K67" s="5"/>
      <c r="L67" s="5"/>
      <c r="M67" s="5"/>
      <c r="N67" s="9">
        <v>0</v>
      </c>
      <c r="O67" s="14"/>
      <c r="P67" s="11"/>
      <c r="Q67" s="5"/>
      <c r="R67" s="5"/>
      <c r="S67" s="5"/>
      <c r="T67" s="52">
        <v>73</v>
      </c>
      <c r="U67" s="12"/>
      <c r="V67" s="5"/>
      <c r="W67" s="5"/>
      <c r="X67" s="5"/>
      <c r="Y67" s="5"/>
      <c r="Z67" s="6"/>
      <c r="AA67" s="13"/>
      <c r="AB67" s="8" t="s">
        <v>57</v>
      </c>
      <c r="AC67" s="54">
        <v>0</v>
      </c>
      <c r="AD67" s="10">
        <v>0</v>
      </c>
      <c r="AE67" s="9"/>
      <c r="AF67" s="9"/>
      <c r="AG67" s="195">
        <f t="shared" si="30"/>
        <v>0</v>
      </c>
      <c r="AH67" s="10"/>
      <c r="AI67" s="8">
        <v>79</v>
      </c>
      <c r="AJ67" s="5"/>
      <c r="AK67" s="8">
        <v>75</v>
      </c>
      <c r="AL67" s="8">
        <v>75</v>
      </c>
      <c r="AM67" s="64">
        <f t="shared" si="29"/>
        <v>0</v>
      </c>
      <c r="AN67" s="5"/>
      <c r="AO67" s="66"/>
      <c r="AP67" s="54">
        <v>0</v>
      </c>
      <c r="AQ67" s="52">
        <v>0</v>
      </c>
      <c r="AR67" s="10">
        <v>0</v>
      </c>
      <c r="AS67" s="52">
        <v>0</v>
      </c>
      <c r="AT67" s="10">
        <v>0</v>
      </c>
      <c r="AU67" s="52">
        <v>0</v>
      </c>
      <c r="AV67" s="9">
        <v>0</v>
      </c>
      <c r="AW67" s="52">
        <v>0</v>
      </c>
      <c r="AX67" s="9">
        <f t="shared" si="27"/>
        <v>0</v>
      </c>
      <c r="AY67" s="58">
        <v>0</v>
      </c>
      <c r="AZ67" s="8">
        <v>0</v>
      </c>
      <c r="BA67" s="58">
        <v>0</v>
      </c>
      <c r="BB67" s="52">
        <v>0</v>
      </c>
      <c r="BC67" s="58">
        <v>0</v>
      </c>
      <c r="BD67" s="8">
        <v>0</v>
      </c>
      <c r="BE67" s="58">
        <v>0</v>
      </c>
      <c r="BF67" s="8">
        <v>0</v>
      </c>
      <c r="BG67" s="11">
        <f t="shared" si="31"/>
        <v>0</v>
      </c>
    </row>
    <row r="68" spans="1:59" hidden="1" x14ac:dyDescent="0.25">
      <c r="A68" s="3"/>
      <c r="B68" s="4"/>
      <c r="C68" s="5"/>
      <c r="D68" s="5"/>
      <c r="E68" s="6"/>
      <c r="F68" s="7"/>
      <c r="G68" s="81" t="s">
        <v>57</v>
      </c>
      <c r="H68" s="4"/>
      <c r="I68" s="5"/>
      <c r="J68" s="5"/>
      <c r="K68" s="5"/>
      <c r="L68" s="5"/>
      <c r="M68" s="5"/>
      <c r="N68" s="9">
        <v>0</v>
      </c>
      <c r="O68" s="14"/>
      <c r="P68" s="11"/>
      <c r="Q68" s="5"/>
      <c r="R68" s="5"/>
      <c r="S68" s="5"/>
      <c r="T68" s="52">
        <v>74</v>
      </c>
      <c r="U68" s="12"/>
      <c r="V68" s="5"/>
      <c r="W68" s="5"/>
      <c r="X68" s="5"/>
      <c r="Y68" s="5"/>
      <c r="Z68" s="6"/>
      <c r="AA68" s="13"/>
      <c r="AB68" s="8" t="s">
        <v>57</v>
      </c>
      <c r="AC68" s="54">
        <v>0</v>
      </c>
      <c r="AD68" s="10">
        <v>0</v>
      </c>
      <c r="AE68" s="9"/>
      <c r="AF68" s="9"/>
      <c r="AG68" s="195">
        <f t="shared" si="30"/>
        <v>0</v>
      </c>
      <c r="AH68" s="10"/>
      <c r="AI68" s="8">
        <v>80</v>
      </c>
      <c r="AJ68" s="5"/>
      <c r="AK68" s="8">
        <v>76</v>
      </c>
      <c r="AL68" s="8">
        <v>76</v>
      </c>
      <c r="AM68" s="64">
        <f t="shared" si="29"/>
        <v>0</v>
      </c>
      <c r="AN68" s="5"/>
      <c r="AO68" s="66"/>
      <c r="AP68" s="54">
        <v>0</v>
      </c>
      <c r="AQ68" s="52">
        <v>0</v>
      </c>
      <c r="AR68" s="10">
        <v>0</v>
      </c>
      <c r="AS68" s="52">
        <v>0</v>
      </c>
      <c r="AT68" s="10">
        <v>0</v>
      </c>
      <c r="AU68" s="52">
        <v>0</v>
      </c>
      <c r="AV68" s="9">
        <v>0</v>
      </c>
      <c r="AW68" s="52">
        <v>0</v>
      </c>
      <c r="AX68" s="9">
        <f t="shared" ref="AX68:AX93" si="32">+AV68+AT68+AR68+AP68+AG68</f>
        <v>0</v>
      </c>
      <c r="AY68" s="58">
        <v>0</v>
      </c>
      <c r="AZ68" s="8">
        <v>0</v>
      </c>
      <c r="BA68" s="58">
        <v>0</v>
      </c>
      <c r="BB68" s="52">
        <v>0</v>
      </c>
      <c r="BC68" s="58">
        <v>0</v>
      </c>
      <c r="BD68" s="8">
        <v>0</v>
      </c>
      <c r="BE68" s="58">
        <v>0</v>
      </c>
      <c r="BF68" s="8">
        <v>0</v>
      </c>
      <c r="BG68" s="11">
        <f t="shared" si="31"/>
        <v>0</v>
      </c>
    </row>
    <row r="69" spans="1:59" hidden="1" x14ac:dyDescent="0.25">
      <c r="A69" s="3"/>
      <c r="B69" s="4"/>
      <c r="C69" s="5"/>
      <c r="D69" s="5"/>
      <c r="E69" s="6"/>
      <c r="F69" s="7"/>
      <c r="G69" s="81" t="s">
        <v>57</v>
      </c>
      <c r="H69" s="4"/>
      <c r="I69" s="5"/>
      <c r="J69" s="5"/>
      <c r="K69" s="5"/>
      <c r="L69" s="5"/>
      <c r="M69" s="5"/>
      <c r="N69" s="9">
        <v>0</v>
      </c>
      <c r="O69" s="14"/>
      <c r="P69" s="11"/>
      <c r="Q69" s="5"/>
      <c r="R69" s="5"/>
      <c r="S69" s="5"/>
      <c r="T69" s="52">
        <v>75</v>
      </c>
      <c r="U69" s="12"/>
      <c r="V69" s="5"/>
      <c r="W69" s="5"/>
      <c r="X69" s="5"/>
      <c r="Y69" s="5"/>
      <c r="Z69" s="6"/>
      <c r="AA69" s="13"/>
      <c r="AB69" s="8" t="s">
        <v>57</v>
      </c>
      <c r="AC69" s="54">
        <v>0</v>
      </c>
      <c r="AD69" s="10">
        <v>0</v>
      </c>
      <c r="AE69" s="9"/>
      <c r="AF69" s="9"/>
      <c r="AG69" s="195">
        <f t="shared" si="30"/>
        <v>0</v>
      </c>
      <c r="AH69" s="10"/>
      <c r="AI69" s="8">
        <v>81</v>
      </c>
      <c r="AJ69" s="5"/>
      <c r="AK69" s="8">
        <v>77</v>
      </c>
      <c r="AL69" s="8">
        <v>77</v>
      </c>
      <c r="AM69" s="64">
        <f t="shared" si="29"/>
        <v>0</v>
      </c>
      <c r="AN69" s="5"/>
      <c r="AO69" s="66"/>
      <c r="AP69" s="54">
        <v>0</v>
      </c>
      <c r="AQ69" s="52">
        <v>0</v>
      </c>
      <c r="AR69" s="10">
        <v>0</v>
      </c>
      <c r="AS69" s="52">
        <v>0</v>
      </c>
      <c r="AT69" s="10">
        <v>0</v>
      </c>
      <c r="AU69" s="52">
        <v>0</v>
      </c>
      <c r="AV69" s="9">
        <v>0</v>
      </c>
      <c r="AW69" s="52">
        <v>0</v>
      </c>
      <c r="AX69" s="9">
        <f t="shared" si="32"/>
        <v>0</v>
      </c>
      <c r="AY69" s="58">
        <v>0</v>
      </c>
      <c r="AZ69" s="8">
        <v>0</v>
      </c>
      <c r="BA69" s="58">
        <v>0</v>
      </c>
      <c r="BB69" s="52">
        <v>0</v>
      </c>
      <c r="BC69" s="58">
        <v>0</v>
      </c>
      <c r="BD69" s="8">
        <v>0</v>
      </c>
      <c r="BE69" s="58">
        <v>0</v>
      </c>
      <c r="BF69" s="8">
        <v>0</v>
      </c>
      <c r="BG69" s="11">
        <f t="shared" si="31"/>
        <v>0</v>
      </c>
    </row>
    <row r="70" spans="1:59" hidden="1" x14ac:dyDescent="0.25">
      <c r="A70" s="3"/>
      <c r="B70" s="4"/>
      <c r="C70" s="5"/>
      <c r="D70" s="5"/>
      <c r="E70" s="6"/>
      <c r="F70" s="7"/>
      <c r="G70" s="81" t="s">
        <v>57</v>
      </c>
      <c r="H70" s="4"/>
      <c r="I70" s="5"/>
      <c r="J70" s="5"/>
      <c r="K70" s="5"/>
      <c r="L70" s="5"/>
      <c r="M70" s="5"/>
      <c r="N70" s="9">
        <v>0</v>
      </c>
      <c r="O70" s="14"/>
      <c r="P70" s="11"/>
      <c r="Q70" s="5"/>
      <c r="R70" s="5"/>
      <c r="S70" s="5"/>
      <c r="T70" s="52">
        <v>76</v>
      </c>
      <c r="U70" s="12"/>
      <c r="V70" s="5"/>
      <c r="W70" s="5"/>
      <c r="X70" s="5"/>
      <c r="Y70" s="5"/>
      <c r="Z70" s="6"/>
      <c r="AA70" s="13"/>
      <c r="AB70" s="8" t="s">
        <v>57</v>
      </c>
      <c r="AC70" s="54">
        <v>0</v>
      </c>
      <c r="AD70" s="10">
        <v>0</v>
      </c>
      <c r="AE70" s="9"/>
      <c r="AF70" s="9"/>
      <c r="AG70" s="195">
        <f t="shared" si="30"/>
        <v>0</v>
      </c>
      <c r="AH70" s="10"/>
      <c r="AI70" s="8">
        <v>82</v>
      </c>
      <c r="AJ70" s="5"/>
      <c r="AK70" s="8">
        <v>78</v>
      </c>
      <c r="AL70" s="8">
        <v>78</v>
      </c>
      <c r="AM70" s="64">
        <f t="shared" si="29"/>
        <v>0</v>
      </c>
      <c r="AN70" s="5"/>
      <c r="AO70" s="66"/>
      <c r="AP70" s="54">
        <v>0</v>
      </c>
      <c r="AQ70" s="52">
        <v>0</v>
      </c>
      <c r="AR70" s="10">
        <v>0</v>
      </c>
      <c r="AS70" s="52">
        <v>0</v>
      </c>
      <c r="AT70" s="10">
        <v>0</v>
      </c>
      <c r="AU70" s="52">
        <v>0</v>
      </c>
      <c r="AV70" s="9">
        <v>0</v>
      </c>
      <c r="AW70" s="52">
        <v>0</v>
      </c>
      <c r="AX70" s="9">
        <f t="shared" si="32"/>
        <v>0</v>
      </c>
      <c r="AY70" s="58">
        <v>0</v>
      </c>
      <c r="AZ70" s="8">
        <v>0</v>
      </c>
      <c r="BA70" s="58">
        <v>0</v>
      </c>
      <c r="BB70" s="52">
        <v>0</v>
      </c>
      <c r="BC70" s="58">
        <v>0</v>
      </c>
      <c r="BD70" s="8">
        <v>0</v>
      </c>
      <c r="BE70" s="58">
        <v>0</v>
      </c>
      <c r="BF70" s="8">
        <v>0</v>
      </c>
      <c r="BG70" s="11">
        <f t="shared" si="31"/>
        <v>0</v>
      </c>
    </row>
    <row r="71" spans="1:59" hidden="1" x14ac:dyDescent="0.25">
      <c r="A71" s="3"/>
      <c r="B71" s="4"/>
      <c r="C71" s="5"/>
      <c r="D71" s="5"/>
      <c r="E71" s="6"/>
      <c r="F71" s="7"/>
      <c r="G71" s="81" t="s">
        <v>57</v>
      </c>
      <c r="H71" s="4"/>
      <c r="I71" s="5"/>
      <c r="J71" s="5"/>
      <c r="K71" s="5"/>
      <c r="L71" s="5"/>
      <c r="M71" s="5"/>
      <c r="N71" s="9">
        <v>0</v>
      </c>
      <c r="O71" s="14"/>
      <c r="P71" s="11"/>
      <c r="Q71" s="5"/>
      <c r="R71" s="5"/>
      <c r="S71" s="5"/>
      <c r="T71" s="52">
        <v>77</v>
      </c>
      <c r="U71" s="12"/>
      <c r="V71" s="5"/>
      <c r="W71" s="5"/>
      <c r="X71" s="5"/>
      <c r="Y71" s="5"/>
      <c r="Z71" s="6"/>
      <c r="AA71" s="13"/>
      <c r="AB71" s="8" t="s">
        <v>57</v>
      </c>
      <c r="AC71" s="54">
        <v>0</v>
      </c>
      <c r="AD71" s="10">
        <v>0</v>
      </c>
      <c r="AE71" s="9"/>
      <c r="AF71" s="9"/>
      <c r="AG71" s="195">
        <f t="shared" si="30"/>
        <v>0</v>
      </c>
      <c r="AH71" s="10"/>
      <c r="AI71" s="8">
        <v>83</v>
      </c>
      <c r="AJ71" s="5"/>
      <c r="AK71" s="8">
        <v>79</v>
      </c>
      <c r="AL71" s="8">
        <v>79</v>
      </c>
      <c r="AM71" s="64">
        <f t="shared" si="29"/>
        <v>0</v>
      </c>
      <c r="AN71" s="5"/>
      <c r="AO71" s="66"/>
      <c r="AP71" s="54">
        <v>0</v>
      </c>
      <c r="AQ71" s="52">
        <v>0</v>
      </c>
      <c r="AR71" s="10">
        <v>0</v>
      </c>
      <c r="AS71" s="52">
        <v>0</v>
      </c>
      <c r="AT71" s="10">
        <v>0</v>
      </c>
      <c r="AU71" s="52">
        <v>0</v>
      </c>
      <c r="AV71" s="9">
        <v>0</v>
      </c>
      <c r="AW71" s="52">
        <v>0</v>
      </c>
      <c r="AX71" s="9">
        <f t="shared" si="32"/>
        <v>0</v>
      </c>
      <c r="AY71" s="58">
        <v>0</v>
      </c>
      <c r="AZ71" s="8">
        <v>0</v>
      </c>
      <c r="BA71" s="58">
        <v>0</v>
      </c>
      <c r="BB71" s="52">
        <v>0</v>
      </c>
      <c r="BC71" s="58">
        <v>0</v>
      </c>
      <c r="BD71" s="8">
        <v>0</v>
      </c>
      <c r="BE71" s="58">
        <v>0</v>
      </c>
      <c r="BF71" s="8">
        <v>0</v>
      </c>
      <c r="BG71" s="11">
        <f t="shared" si="31"/>
        <v>0</v>
      </c>
    </row>
    <row r="72" spans="1:59" hidden="1" x14ac:dyDescent="0.25">
      <c r="A72" s="3"/>
      <c r="B72" s="4"/>
      <c r="C72" s="5"/>
      <c r="D72" s="5"/>
      <c r="E72" s="6"/>
      <c r="F72" s="7"/>
      <c r="G72" s="81" t="s">
        <v>57</v>
      </c>
      <c r="H72" s="4"/>
      <c r="I72" s="5"/>
      <c r="J72" s="5"/>
      <c r="K72" s="5"/>
      <c r="L72" s="5"/>
      <c r="M72" s="5"/>
      <c r="N72" s="9">
        <v>0</v>
      </c>
      <c r="O72" s="14"/>
      <c r="P72" s="11"/>
      <c r="Q72" s="5"/>
      <c r="R72" s="5"/>
      <c r="S72" s="5"/>
      <c r="T72" s="52">
        <v>78</v>
      </c>
      <c r="U72" s="12"/>
      <c r="V72" s="5"/>
      <c r="W72" s="5"/>
      <c r="X72" s="5"/>
      <c r="Y72" s="5"/>
      <c r="Z72" s="6"/>
      <c r="AA72" s="13"/>
      <c r="AB72" s="8" t="s">
        <v>57</v>
      </c>
      <c r="AC72" s="54">
        <v>0</v>
      </c>
      <c r="AD72" s="10">
        <v>0</v>
      </c>
      <c r="AE72" s="9"/>
      <c r="AF72" s="9"/>
      <c r="AG72" s="195">
        <f t="shared" si="30"/>
        <v>0</v>
      </c>
      <c r="AH72" s="10"/>
      <c r="AI72" s="8">
        <v>84</v>
      </c>
      <c r="AJ72" s="5"/>
      <c r="AK72" s="8">
        <v>80</v>
      </c>
      <c r="AL72" s="8">
        <v>80</v>
      </c>
      <c r="AM72" s="64">
        <f t="shared" si="29"/>
        <v>0</v>
      </c>
      <c r="AN72" s="5"/>
      <c r="AO72" s="66"/>
      <c r="AP72" s="54">
        <v>0</v>
      </c>
      <c r="AQ72" s="52">
        <v>0</v>
      </c>
      <c r="AR72" s="10">
        <v>0</v>
      </c>
      <c r="AS72" s="52">
        <v>0</v>
      </c>
      <c r="AT72" s="10">
        <v>0</v>
      </c>
      <c r="AU72" s="52">
        <v>0</v>
      </c>
      <c r="AV72" s="9">
        <v>0</v>
      </c>
      <c r="AW72" s="52">
        <v>0</v>
      </c>
      <c r="AX72" s="9">
        <f t="shared" si="32"/>
        <v>0</v>
      </c>
      <c r="AY72" s="58">
        <v>0</v>
      </c>
      <c r="AZ72" s="8">
        <v>0</v>
      </c>
      <c r="BA72" s="58">
        <v>0</v>
      </c>
      <c r="BB72" s="52">
        <v>0</v>
      </c>
      <c r="BC72" s="58">
        <v>0</v>
      </c>
      <c r="BD72" s="8">
        <v>0</v>
      </c>
      <c r="BE72" s="58">
        <v>0</v>
      </c>
      <c r="BF72" s="8">
        <v>0</v>
      </c>
      <c r="BG72" s="11">
        <f t="shared" si="31"/>
        <v>0</v>
      </c>
    </row>
    <row r="73" spans="1:59" hidden="1" x14ac:dyDescent="0.25">
      <c r="A73" s="3"/>
      <c r="B73" s="4"/>
      <c r="C73" s="5"/>
      <c r="D73" s="5"/>
      <c r="E73" s="6"/>
      <c r="F73" s="7"/>
      <c r="G73" s="81" t="s">
        <v>57</v>
      </c>
      <c r="H73" s="4"/>
      <c r="I73" s="5"/>
      <c r="J73" s="5"/>
      <c r="K73" s="5"/>
      <c r="L73" s="5"/>
      <c r="M73" s="5"/>
      <c r="N73" s="9">
        <v>0</v>
      </c>
      <c r="O73" s="14"/>
      <c r="P73" s="11"/>
      <c r="Q73" s="5"/>
      <c r="R73" s="5"/>
      <c r="S73" s="5"/>
      <c r="T73" s="52">
        <v>79</v>
      </c>
      <c r="U73" s="12"/>
      <c r="V73" s="5"/>
      <c r="W73" s="5"/>
      <c r="X73" s="5"/>
      <c r="Y73" s="5"/>
      <c r="Z73" s="6"/>
      <c r="AA73" s="13"/>
      <c r="AB73" s="8" t="s">
        <v>57</v>
      </c>
      <c r="AC73" s="54">
        <v>0</v>
      </c>
      <c r="AD73" s="10">
        <v>0</v>
      </c>
      <c r="AE73" s="9"/>
      <c r="AF73" s="9"/>
      <c r="AG73" s="195">
        <f t="shared" si="30"/>
        <v>0</v>
      </c>
      <c r="AH73" s="10"/>
      <c r="AI73" s="8">
        <v>85</v>
      </c>
      <c r="AJ73" s="5"/>
      <c r="AK73" s="8">
        <v>81</v>
      </c>
      <c r="AL73" s="8">
        <v>81</v>
      </c>
      <c r="AM73" s="64">
        <f t="shared" si="29"/>
        <v>0</v>
      </c>
      <c r="AN73" s="5"/>
      <c r="AO73" s="66"/>
      <c r="AP73" s="54">
        <v>0</v>
      </c>
      <c r="AQ73" s="52">
        <v>0</v>
      </c>
      <c r="AR73" s="10">
        <v>0</v>
      </c>
      <c r="AS73" s="52">
        <v>0</v>
      </c>
      <c r="AT73" s="10">
        <v>0</v>
      </c>
      <c r="AU73" s="52">
        <v>0</v>
      </c>
      <c r="AV73" s="9">
        <v>0</v>
      </c>
      <c r="AW73" s="52">
        <v>0</v>
      </c>
      <c r="AX73" s="9">
        <f t="shared" si="32"/>
        <v>0</v>
      </c>
      <c r="AY73" s="58">
        <v>0</v>
      </c>
      <c r="AZ73" s="8">
        <v>0</v>
      </c>
      <c r="BA73" s="58">
        <v>0</v>
      </c>
      <c r="BB73" s="52">
        <v>0</v>
      </c>
      <c r="BC73" s="58">
        <v>0</v>
      </c>
      <c r="BD73" s="8">
        <v>0</v>
      </c>
      <c r="BE73" s="58">
        <v>0</v>
      </c>
      <c r="BF73" s="8">
        <v>0</v>
      </c>
      <c r="BG73" s="11">
        <f t="shared" si="31"/>
        <v>0</v>
      </c>
    </row>
    <row r="74" spans="1:59" hidden="1" x14ac:dyDescent="0.25">
      <c r="A74" s="3"/>
      <c r="B74" s="4"/>
      <c r="C74" s="5"/>
      <c r="D74" s="5"/>
      <c r="E74" s="6"/>
      <c r="F74" s="7"/>
      <c r="G74" s="81" t="s">
        <v>57</v>
      </c>
      <c r="H74" s="4"/>
      <c r="I74" s="5"/>
      <c r="J74" s="5"/>
      <c r="K74" s="5"/>
      <c r="L74" s="5"/>
      <c r="M74" s="5"/>
      <c r="N74" s="9">
        <v>0</v>
      </c>
      <c r="O74" s="14"/>
      <c r="P74" s="11"/>
      <c r="Q74" s="5"/>
      <c r="R74" s="5"/>
      <c r="S74" s="5"/>
      <c r="T74" s="52">
        <v>80</v>
      </c>
      <c r="U74" s="12"/>
      <c r="V74" s="5"/>
      <c r="W74" s="5"/>
      <c r="X74" s="5"/>
      <c r="Y74" s="5"/>
      <c r="Z74" s="6"/>
      <c r="AA74" s="13"/>
      <c r="AB74" s="8" t="s">
        <v>57</v>
      </c>
      <c r="AC74" s="54">
        <v>0</v>
      </c>
      <c r="AD74" s="10">
        <v>0</v>
      </c>
      <c r="AE74" s="9"/>
      <c r="AF74" s="9"/>
      <c r="AG74" s="195">
        <f t="shared" si="30"/>
        <v>0</v>
      </c>
      <c r="AH74" s="10"/>
      <c r="AI74" s="8">
        <v>86</v>
      </c>
      <c r="AJ74" s="5"/>
      <c r="AK74" s="8">
        <v>82</v>
      </c>
      <c r="AL74" s="8">
        <v>82</v>
      </c>
      <c r="AM74" s="64">
        <f t="shared" si="29"/>
        <v>0</v>
      </c>
      <c r="AN74" s="5"/>
      <c r="AO74" s="66"/>
      <c r="AP74" s="54">
        <v>0</v>
      </c>
      <c r="AQ74" s="52">
        <v>0</v>
      </c>
      <c r="AR74" s="10">
        <v>0</v>
      </c>
      <c r="AS74" s="52">
        <v>0</v>
      </c>
      <c r="AT74" s="10">
        <v>0</v>
      </c>
      <c r="AU74" s="52">
        <v>0</v>
      </c>
      <c r="AV74" s="9">
        <v>0</v>
      </c>
      <c r="AW74" s="52">
        <v>0</v>
      </c>
      <c r="AX74" s="9">
        <f t="shared" si="32"/>
        <v>0</v>
      </c>
      <c r="AY74" s="58">
        <v>0</v>
      </c>
      <c r="AZ74" s="8">
        <v>0</v>
      </c>
      <c r="BA74" s="58">
        <v>0</v>
      </c>
      <c r="BB74" s="52">
        <v>0</v>
      </c>
      <c r="BC74" s="58">
        <v>0</v>
      </c>
      <c r="BD74" s="8">
        <v>0</v>
      </c>
      <c r="BE74" s="58">
        <v>0</v>
      </c>
      <c r="BF74" s="8">
        <v>0</v>
      </c>
      <c r="BG74" s="11">
        <f t="shared" si="31"/>
        <v>0</v>
      </c>
    </row>
    <row r="75" spans="1:59" hidden="1" x14ac:dyDescent="0.25">
      <c r="A75" s="3"/>
      <c r="B75" s="4"/>
      <c r="C75" s="5"/>
      <c r="D75" s="5"/>
      <c r="E75" s="6"/>
      <c r="F75" s="7"/>
      <c r="G75" s="81" t="s">
        <v>57</v>
      </c>
      <c r="H75" s="4"/>
      <c r="I75" s="5"/>
      <c r="J75" s="5"/>
      <c r="K75" s="5"/>
      <c r="L75" s="5"/>
      <c r="M75" s="5"/>
      <c r="N75" s="9">
        <v>0</v>
      </c>
      <c r="O75" s="14"/>
      <c r="P75" s="11"/>
      <c r="Q75" s="5"/>
      <c r="R75" s="5"/>
      <c r="S75" s="5"/>
      <c r="T75" s="52">
        <v>81</v>
      </c>
      <c r="U75" s="12"/>
      <c r="V75" s="5"/>
      <c r="W75" s="5"/>
      <c r="X75" s="5"/>
      <c r="Y75" s="5"/>
      <c r="Z75" s="6"/>
      <c r="AA75" s="13"/>
      <c r="AB75" s="8" t="s">
        <v>57</v>
      </c>
      <c r="AC75" s="54">
        <v>0</v>
      </c>
      <c r="AD75" s="10">
        <v>0</v>
      </c>
      <c r="AE75" s="9"/>
      <c r="AF75" s="9"/>
      <c r="AG75" s="195">
        <f t="shared" si="30"/>
        <v>0</v>
      </c>
      <c r="AH75" s="10"/>
      <c r="AI75" s="8">
        <v>87</v>
      </c>
      <c r="AJ75" s="5"/>
      <c r="AK75" s="8">
        <v>83</v>
      </c>
      <c r="AL75" s="8">
        <v>83</v>
      </c>
      <c r="AM75" s="64">
        <f t="shared" si="29"/>
        <v>0</v>
      </c>
      <c r="AN75" s="5"/>
      <c r="AO75" s="66"/>
      <c r="AP75" s="54">
        <v>0</v>
      </c>
      <c r="AQ75" s="52">
        <v>0</v>
      </c>
      <c r="AR75" s="10">
        <v>0</v>
      </c>
      <c r="AS75" s="52">
        <v>0</v>
      </c>
      <c r="AT75" s="10">
        <v>0</v>
      </c>
      <c r="AU75" s="52">
        <v>0</v>
      </c>
      <c r="AV75" s="9">
        <v>0</v>
      </c>
      <c r="AW75" s="52">
        <v>0</v>
      </c>
      <c r="AX75" s="9">
        <f t="shared" si="32"/>
        <v>0</v>
      </c>
      <c r="AY75" s="58">
        <v>0</v>
      </c>
      <c r="AZ75" s="8">
        <v>0</v>
      </c>
      <c r="BA75" s="58">
        <v>0</v>
      </c>
      <c r="BB75" s="52">
        <v>0</v>
      </c>
      <c r="BC75" s="58">
        <v>0</v>
      </c>
      <c r="BD75" s="8">
        <v>0</v>
      </c>
      <c r="BE75" s="58">
        <v>0</v>
      </c>
      <c r="BF75" s="8">
        <v>0</v>
      </c>
      <c r="BG75" s="11">
        <f t="shared" si="31"/>
        <v>0</v>
      </c>
    </row>
    <row r="76" spans="1:59" hidden="1" x14ac:dyDescent="0.25">
      <c r="A76" s="3"/>
      <c r="B76" s="4"/>
      <c r="C76" s="5"/>
      <c r="D76" s="5"/>
      <c r="E76" s="6"/>
      <c r="F76" s="7"/>
      <c r="G76" s="81" t="s">
        <v>57</v>
      </c>
      <c r="H76" s="4"/>
      <c r="I76" s="5"/>
      <c r="J76" s="5"/>
      <c r="K76" s="5"/>
      <c r="L76" s="5"/>
      <c r="M76" s="5"/>
      <c r="N76" s="9">
        <v>0</v>
      </c>
      <c r="O76" s="14"/>
      <c r="P76" s="11"/>
      <c r="Q76" s="5"/>
      <c r="R76" s="5"/>
      <c r="S76" s="5"/>
      <c r="T76" s="52">
        <v>82</v>
      </c>
      <c r="U76" s="12"/>
      <c r="V76" s="5"/>
      <c r="W76" s="5"/>
      <c r="X76" s="5"/>
      <c r="Y76" s="5"/>
      <c r="Z76" s="6"/>
      <c r="AA76" s="13"/>
      <c r="AB76" s="8" t="s">
        <v>57</v>
      </c>
      <c r="AC76" s="54">
        <v>0</v>
      </c>
      <c r="AD76" s="10">
        <v>0</v>
      </c>
      <c r="AE76" s="9"/>
      <c r="AF76" s="9"/>
      <c r="AG76" s="195">
        <f t="shared" si="30"/>
        <v>0</v>
      </c>
      <c r="AH76" s="10"/>
      <c r="AI76" s="8">
        <v>88</v>
      </c>
      <c r="AJ76" s="5"/>
      <c r="AK76" s="8">
        <v>84</v>
      </c>
      <c r="AL76" s="8">
        <v>84</v>
      </c>
      <c r="AM76" s="64">
        <f t="shared" si="29"/>
        <v>0</v>
      </c>
      <c r="AN76" s="5"/>
      <c r="AO76" s="66"/>
      <c r="AP76" s="54">
        <v>0</v>
      </c>
      <c r="AQ76" s="52">
        <v>0</v>
      </c>
      <c r="AR76" s="10">
        <v>0</v>
      </c>
      <c r="AS76" s="52">
        <v>0</v>
      </c>
      <c r="AT76" s="10">
        <v>0</v>
      </c>
      <c r="AU76" s="52">
        <v>0</v>
      </c>
      <c r="AV76" s="9">
        <v>0</v>
      </c>
      <c r="AW76" s="52">
        <v>0</v>
      </c>
      <c r="AX76" s="9">
        <f t="shared" si="32"/>
        <v>0</v>
      </c>
      <c r="AY76" s="58">
        <v>0</v>
      </c>
      <c r="AZ76" s="8">
        <v>0</v>
      </c>
      <c r="BA76" s="58">
        <v>0</v>
      </c>
      <c r="BB76" s="52">
        <v>0</v>
      </c>
      <c r="BC76" s="58">
        <v>0</v>
      </c>
      <c r="BD76" s="8">
        <v>0</v>
      </c>
      <c r="BE76" s="58">
        <v>0</v>
      </c>
      <c r="BF76" s="8">
        <v>0</v>
      </c>
      <c r="BG76" s="11">
        <f t="shared" si="31"/>
        <v>0</v>
      </c>
    </row>
    <row r="77" spans="1:59" hidden="1" x14ac:dyDescent="0.25">
      <c r="A77" s="3"/>
      <c r="B77" s="4"/>
      <c r="C77" s="5"/>
      <c r="D77" s="5"/>
      <c r="E77" s="6"/>
      <c r="F77" s="7"/>
      <c r="G77" s="81" t="s">
        <v>57</v>
      </c>
      <c r="H77" s="4"/>
      <c r="I77" s="5"/>
      <c r="J77" s="5"/>
      <c r="K77" s="5"/>
      <c r="L77" s="5"/>
      <c r="M77" s="5"/>
      <c r="N77" s="9">
        <v>0</v>
      </c>
      <c r="O77" s="14"/>
      <c r="P77" s="11"/>
      <c r="Q77" s="5"/>
      <c r="R77" s="5"/>
      <c r="S77" s="5"/>
      <c r="T77" s="52">
        <v>83</v>
      </c>
      <c r="U77" s="12"/>
      <c r="V77" s="5"/>
      <c r="W77" s="5"/>
      <c r="X77" s="5"/>
      <c r="Y77" s="5"/>
      <c r="Z77" s="6"/>
      <c r="AA77" s="13"/>
      <c r="AB77" s="8" t="s">
        <v>57</v>
      </c>
      <c r="AC77" s="54">
        <v>0</v>
      </c>
      <c r="AD77" s="10">
        <v>0</v>
      </c>
      <c r="AE77" s="9"/>
      <c r="AF77" s="9"/>
      <c r="AG77" s="195">
        <f t="shared" si="30"/>
        <v>0</v>
      </c>
      <c r="AH77" s="10"/>
      <c r="AI77" s="8">
        <v>89</v>
      </c>
      <c r="AJ77" s="5"/>
      <c r="AK77" s="8">
        <v>85</v>
      </c>
      <c r="AL77" s="8">
        <v>85</v>
      </c>
      <c r="AM77" s="64">
        <f t="shared" si="29"/>
        <v>0</v>
      </c>
      <c r="AN77" s="5"/>
      <c r="AO77" s="66"/>
      <c r="AP77" s="54">
        <v>0</v>
      </c>
      <c r="AQ77" s="52">
        <v>0</v>
      </c>
      <c r="AR77" s="10">
        <v>0</v>
      </c>
      <c r="AS77" s="52">
        <v>0</v>
      </c>
      <c r="AT77" s="10">
        <v>0</v>
      </c>
      <c r="AU77" s="52">
        <v>0</v>
      </c>
      <c r="AV77" s="9">
        <v>0</v>
      </c>
      <c r="AW77" s="52">
        <v>0</v>
      </c>
      <c r="AX77" s="9">
        <f t="shared" si="32"/>
        <v>0</v>
      </c>
      <c r="AY77" s="58">
        <v>0</v>
      </c>
      <c r="AZ77" s="8">
        <v>0</v>
      </c>
      <c r="BA77" s="58">
        <v>0</v>
      </c>
      <c r="BB77" s="52">
        <v>0</v>
      </c>
      <c r="BC77" s="58">
        <v>0</v>
      </c>
      <c r="BD77" s="8">
        <v>0</v>
      </c>
      <c r="BE77" s="58">
        <v>0</v>
      </c>
      <c r="BF77" s="8">
        <v>0</v>
      </c>
      <c r="BG77" s="11">
        <f t="shared" si="31"/>
        <v>0</v>
      </c>
    </row>
    <row r="78" spans="1:59" hidden="1" x14ac:dyDescent="0.25">
      <c r="A78" s="3"/>
      <c r="B78" s="4"/>
      <c r="C78" s="5"/>
      <c r="D78" s="5"/>
      <c r="E78" s="6"/>
      <c r="F78" s="7"/>
      <c r="G78" s="81" t="s">
        <v>57</v>
      </c>
      <c r="H78" s="4"/>
      <c r="I78" s="5"/>
      <c r="J78" s="5"/>
      <c r="K78" s="5"/>
      <c r="L78" s="5"/>
      <c r="M78" s="5"/>
      <c r="N78" s="9">
        <v>0</v>
      </c>
      <c r="O78" s="14"/>
      <c r="P78" s="11"/>
      <c r="Q78" s="5"/>
      <c r="R78" s="5"/>
      <c r="S78" s="5"/>
      <c r="T78" s="52">
        <v>84</v>
      </c>
      <c r="U78" s="12"/>
      <c r="V78" s="5"/>
      <c r="W78" s="5"/>
      <c r="X78" s="5"/>
      <c r="Y78" s="5"/>
      <c r="Z78" s="6"/>
      <c r="AA78" s="13"/>
      <c r="AB78" s="8" t="s">
        <v>57</v>
      </c>
      <c r="AC78" s="54">
        <v>0</v>
      </c>
      <c r="AD78" s="10">
        <v>0</v>
      </c>
      <c r="AE78" s="9"/>
      <c r="AF78" s="9"/>
      <c r="AG78" s="195">
        <f t="shared" si="30"/>
        <v>0</v>
      </c>
      <c r="AH78" s="10"/>
      <c r="AI78" s="8">
        <v>90</v>
      </c>
      <c r="AJ78" s="5"/>
      <c r="AK78" s="8">
        <v>86</v>
      </c>
      <c r="AL78" s="8">
        <v>86</v>
      </c>
      <c r="AM78" s="64">
        <f t="shared" si="29"/>
        <v>0</v>
      </c>
      <c r="AN78" s="5"/>
      <c r="AO78" s="66"/>
      <c r="AP78" s="54">
        <v>0</v>
      </c>
      <c r="AQ78" s="52">
        <v>0</v>
      </c>
      <c r="AR78" s="10">
        <v>0</v>
      </c>
      <c r="AS78" s="52">
        <v>0</v>
      </c>
      <c r="AT78" s="10">
        <v>0</v>
      </c>
      <c r="AU78" s="52">
        <v>0</v>
      </c>
      <c r="AV78" s="9">
        <v>0</v>
      </c>
      <c r="AW78" s="52">
        <v>0</v>
      </c>
      <c r="AX78" s="9">
        <f t="shared" si="32"/>
        <v>0</v>
      </c>
      <c r="AY78" s="58">
        <v>0</v>
      </c>
      <c r="AZ78" s="8">
        <v>0</v>
      </c>
      <c r="BA78" s="58">
        <v>0</v>
      </c>
      <c r="BB78" s="52">
        <v>0</v>
      </c>
      <c r="BC78" s="58">
        <v>0</v>
      </c>
      <c r="BD78" s="8">
        <v>0</v>
      </c>
      <c r="BE78" s="58">
        <v>0</v>
      </c>
      <c r="BF78" s="8">
        <v>0</v>
      </c>
      <c r="BG78" s="11">
        <f t="shared" si="31"/>
        <v>0</v>
      </c>
    </row>
    <row r="79" spans="1:59" hidden="1" x14ac:dyDescent="0.25">
      <c r="A79" s="3"/>
      <c r="B79" s="4"/>
      <c r="C79" s="5"/>
      <c r="D79" s="5"/>
      <c r="E79" s="6"/>
      <c r="F79" s="7"/>
      <c r="G79" s="81" t="s">
        <v>57</v>
      </c>
      <c r="H79" s="4"/>
      <c r="I79" s="5"/>
      <c r="J79" s="5"/>
      <c r="K79" s="5"/>
      <c r="L79" s="5"/>
      <c r="M79" s="5"/>
      <c r="N79" s="9">
        <v>0</v>
      </c>
      <c r="O79" s="14"/>
      <c r="P79" s="11"/>
      <c r="Q79" s="5"/>
      <c r="R79" s="5"/>
      <c r="S79" s="5"/>
      <c r="T79" s="52">
        <v>85</v>
      </c>
      <c r="U79" s="12"/>
      <c r="V79" s="5"/>
      <c r="W79" s="5"/>
      <c r="X79" s="5"/>
      <c r="Y79" s="5"/>
      <c r="Z79" s="6"/>
      <c r="AA79" s="13"/>
      <c r="AB79" s="8" t="s">
        <v>57</v>
      </c>
      <c r="AC79" s="54">
        <v>0</v>
      </c>
      <c r="AD79" s="10">
        <v>0</v>
      </c>
      <c r="AE79" s="9"/>
      <c r="AF79" s="9"/>
      <c r="AG79" s="195">
        <f t="shared" si="30"/>
        <v>0</v>
      </c>
      <c r="AH79" s="10"/>
      <c r="AI79" s="8">
        <v>91</v>
      </c>
      <c r="AJ79" s="5"/>
      <c r="AK79" s="8">
        <v>87</v>
      </c>
      <c r="AL79" s="8">
        <v>87</v>
      </c>
      <c r="AM79" s="64">
        <f t="shared" si="29"/>
        <v>0</v>
      </c>
      <c r="AN79" s="5"/>
      <c r="AO79" s="66"/>
      <c r="AP79" s="54">
        <v>0</v>
      </c>
      <c r="AQ79" s="52">
        <v>0</v>
      </c>
      <c r="AR79" s="10">
        <v>0</v>
      </c>
      <c r="AS79" s="52">
        <v>0</v>
      </c>
      <c r="AT79" s="10">
        <v>0</v>
      </c>
      <c r="AU79" s="52">
        <v>0</v>
      </c>
      <c r="AV79" s="9">
        <v>0</v>
      </c>
      <c r="AW79" s="52">
        <v>0</v>
      </c>
      <c r="AX79" s="9">
        <f t="shared" si="32"/>
        <v>0</v>
      </c>
      <c r="AY79" s="58">
        <v>0</v>
      </c>
      <c r="AZ79" s="8">
        <v>0</v>
      </c>
      <c r="BA79" s="58">
        <v>0</v>
      </c>
      <c r="BB79" s="52">
        <v>0</v>
      </c>
      <c r="BC79" s="58">
        <v>0</v>
      </c>
      <c r="BD79" s="8">
        <v>0</v>
      </c>
      <c r="BE79" s="58">
        <v>0</v>
      </c>
      <c r="BF79" s="8">
        <v>0</v>
      </c>
      <c r="BG79" s="11">
        <f t="shared" si="31"/>
        <v>0</v>
      </c>
    </row>
    <row r="80" spans="1:59" hidden="1" x14ac:dyDescent="0.25">
      <c r="A80" s="3"/>
      <c r="B80" s="4"/>
      <c r="C80" s="5"/>
      <c r="D80" s="5"/>
      <c r="E80" s="6"/>
      <c r="F80" s="7"/>
      <c r="G80" s="81" t="s">
        <v>57</v>
      </c>
      <c r="H80" s="4"/>
      <c r="I80" s="5"/>
      <c r="J80" s="5"/>
      <c r="K80" s="5"/>
      <c r="L80" s="5"/>
      <c r="M80" s="5"/>
      <c r="N80" s="9">
        <v>0</v>
      </c>
      <c r="O80" s="14"/>
      <c r="P80" s="11"/>
      <c r="Q80" s="5"/>
      <c r="R80" s="5"/>
      <c r="S80" s="5"/>
      <c r="T80" s="52">
        <v>86</v>
      </c>
      <c r="U80" s="12"/>
      <c r="V80" s="5"/>
      <c r="W80" s="5"/>
      <c r="X80" s="5"/>
      <c r="Y80" s="5"/>
      <c r="Z80" s="6"/>
      <c r="AA80" s="13"/>
      <c r="AB80" s="8" t="s">
        <v>57</v>
      </c>
      <c r="AC80" s="54">
        <v>0</v>
      </c>
      <c r="AD80" s="10">
        <v>0</v>
      </c>
      <c r="AE80" s="9"/>
      <c r="AF80" s="9"/>
      <c r="AG80" s="195">
        <f t="shared" si="30"/>
        <v>0</v>
      </c>
      <c r="AH80" s="10"/>
      <c r="AI80" s="8">
        <v>92</v>
      </c>
      <c r="AJ80" s="5"/>
      <c r="AK80" s="8">
        <v>88</v>
      </c>
      <c r="AL80" s="8">
        <v>88</v>
      </c>
      <c r="AM80" s="64">
        <f t="shared" si="29"/>
        <v>0</v>
      </c>
      <c r="AN80" s="5"/>
      <c r="AO80" s="66"/>
      <c r="AP80" s="54">
        <v>0</v>
      </c>
      <c r="AQ80" s="52">
        <v>0</v>
      </c>
      <c r="AR80" s="10">
        <v>0</v>
      </c>
      <c r="AS80" s="52">
        <v>0</v>
      </c>
      <c r="AT80" s="10">
        <v>0</v>
      </c>
      <c r="AU80" s="52">
        <v>0</v>
      </c>
      <c r="AV80" s="9">
        <v>0</v>
      </c>
      <c r="AW80" s="52">
        <v>0</v>
      </c>
      <c r="AX80" s="9">
        <f t="shared" si="32"/>
        <v>0</v>
      </c>
      <c r="AY80" s="58">
        <v>0</v>
      </c>
      <c r="AZ80" s="8">
        <v>0</v>
      </c>
      <c r="BA80" s="58">
        <v>0</v>
      </c>
      <c r="BB80" s="52">
        <v>0</v>
      </c>
      <c r="BC80" s="58">
        <v>0</v>
      </c>
      <c r="BD80" s="8">
        <v>0</v>
      </c>
      <c r="BE80" s="58">
        <v>0</v>
      </c>
      <c r="BF80" s="8">
        <v>0</v>
      </c>
      <c r="BG80" s="11">
        <f t="shared" si="31"/>
        <v>0</v>
      </c>
    </row>
    <row r="81" spans="1:59" hidden="1" x14ac:dyDescent="0.25">
      <c r="A81" s="3"/>
      <c r="B81" s="4"/>
      <c r="C81" s="5"/>
      <c r="D81" s="5"/>
      <c r="E81" s="6"/>
      <c r="F81" s="7"/>
      <c r="G81" s="81" t="s">
        <v>57</v>
      </c>
      <c r="H81" s="4"/>
      <c r="I81" s="5"/>
      <c r="J81" s="5"/>
      <c r="K81" s="5"/>
      <c r="L81" s="5"/>
      <c r="M81" s="5"/>
      <c r="N81" s="9">
        <v>0</v>
      </c>
      <c r="O81" s="14"/>
      <c r="P81" s="11"/>
      <c r="Q81" s="5"/>
      <c r="R81" s="5"/>
      <c r="S81" s="5"/>
      <c r="T81" s="52">
        <v>87</v>
      </c>
      <c r="U81" s="12"/>
      <c r="V81" s="5"/>
      <c r="W81" s="5"/>
      <c r="X81" s="5"/>
      <c r="Y81" s="5"/>
      <c r="Z81" s="6"/>
      <c r="AA81" s="13"/>
      <c r="AB81" s="8" t="s">
        <v>57</v>
      </c>
      <c r="AC81" s="54">
        <v>0</v>
      </c>
      <c r="AD81" s="10">
        <v>0</v>
      </c>
      <c r="AE81" s="9"/>
      <c r="AF81" s="9"/>
      <c r="AG81" s="195">
        <f t="shared" si="30"/>
        <v>0</v>
      </c>
      <c r="AH81" s="10"/>
      <c r="AI81" s="8">
        <v>93</v>
      </c>
      <c r="AJ81" s="5"/>
      <c r="AK81" s="8">
        <v>89</v>
      </c>
      <c r="AL81" s="8">
        <v>89</v>
      </c>
      <c r="AM81" s="64">
        <f t="shared" si="29"/>
        <v>0</v>
      </c>
      <c r="AN81" s="5"/>
      <c r="AO81" s="66"/>
      <c r="AP81" s="54">
        <v>0</v>
      </c>
      <c r="AQ81" s="52">
        <v>0</v>
      </c>
      <c r="AR81" s="10">
        <v>0</v>
      </c>
      <c r="AS81" s="52">
        <v>0</v>
      </c>
      <c r="AT81" s="10">
        <v>0</v>
      </c>
      <c r="AU81" s="52">
        <v>0</v>
      </c>
      <c r="AV81" s="9">
        <v>0</v>
      </c>
      <c r="AW81" s="52">
        <v>0</v>
      </c>
      <c r="AX81" s="9">
        <f t="shared" si="32"/>
        <v>0</v>
      </c>
      <c r="AY81" s="58">
        <v>0</v>
      </c>
      <c r="AZ81" s="8">
        <v>0</v>
      </c>
      <c r="BA81" s="58">
        <v>0</v>
      </c>
      <c r="BB81" s="52">
        <v>0</v>
      </c>
      <c r="BC81" s="58">
        <v>0</v>
      </c>
      <c r="BD81" s="8">
        <v>0</v>
      </c>
      <c r="BE81" s="58">
        <v>0</v>
      </c>
      <c r="BF81" s="8">
        <v>0</v>
      </c>
      <c r="BG81" s="11">
        <f t="shared" si="31"/>
        <v>0</v>
      </c>
    </row>
    <row r="82" spans="1:59" hidden="1" x14ac:dyDescent="0.25">
      <c r="A82" s="3"/>
      <c r="B82" s="4"/>
      <c r="C82" s="5"/>
      <c r="D82" s="5"/>
      <c r="E82" s="6"/>
      <c r="F82" s="7"/>
      <c r="G82" s="81" t="s">
        <v>57</v>
      </c>
      <c r="H82" s="4"/>
      <c r="I82" s="5"/>
      <c r="J82" s="5"/>
      <c r="K82" s="5"/>
      <c r="L82" s="5"/>
      <c r="M82" s="5"/>
      <c r="N82" s="9">
        <v>0</v>
      </c>
      <c r="O82" s="14"/>
      <c r="P82" s="11"/>
      <c r="Q82" s="5"/>
      <c r="R82" s="5"/>
      <c r="S82" s="5"/>
      <c r="T82" s="52">
        <v>88</v>
      </c>
      <c r="U82" s="12"/>
      <c r="V82" s="5"/>
      <c r="W82" s="5"/>
      <c r="X82" s="5"/>
      <c r="Y82" s="5"/>
      <c r="Z82" s="6"/>
      <c r="AA82" s="13"/>
      <c r="AB82" s="8" t="s">
        <v>57</v>
      </c>
      <c r="AC82" s="54">
        <v>0</v>
      </c>
      <c r="AD82" s="10">
        <v>0</v>
      </c>
      <c r="AE82" s="9"/>
      <c r="AF82" s="9"/>
      <c r="AG82" s="195">
        <f t="shared" si="30"/>
        <v>0</v>
      </c>
      <c r="AH82" s="10"/>
      <c r="AI82" s="8">
        <v>94</v>
      </c>
      <c r="AJ82" s="5"/>
      <c r="AK82" s="8">
        <v>90</v>
      </c>
      <c r="AL82" s="8">
        <v>90</v>
      </c>
      <c r="AM82" s="64">
        <f t="shared" si="29"/>
        <v>0</v>
      </c>
      <c r="AN82" s="5"/>
      <c r="AO82" s="66"/>
      <c r="AP82" s="54">
        <v>0</v>
      </c>
      <c r="AQ82" s="52">
        <v>0</v>
      </c>
      <c r="AR82" s="10">
        <v>0</v>
      </c>
      <c r="AS82" s="52">
        <v>0</v>
      </c>
      <c r="AT82" s="10">
        <v>0</v>
      </c>
      <c r="AU82" s="52">
        <v>0</v>
      </c>
      <c r="AV82" s="9">
        <v>0</v>
      </c>
      <c r="AW82" s="52">
        <v>0</v>
      </c>
      <c r="AX82" s="9">
        <f t="shared" si="32"/>
        <v>0</v>
      </c>
      <c r="AY82" s="58">
        <v>0</v>
      </c>
      <c r="AZ82" s="8">
        <v>0</v>
      </c>
      <c r="BA82" s="58">
        <v>0</v>
      </c>
      <c r="BB82" s="52">
        <v>0</v>
      </c>
      <c r="BC82" s="58">
        <v>0</v>
      </c>
      <c r="BD82" s="8">
        <v>0</v>
      </c>
      <c r="BE82" s="58">
        <v>0</v>
      </c>
      <c r="BF82" s="8">
        <v>0</v>
      </c>
      <c r="BG82" s="11">
        <f t="shared" si="31"/>
        <v>0</v>
      </c>
    </row>
    <row r="83" spans="1:59" hidden="1" x14ac:dyDescent="0.25">
      <c r="A83" s="3"/>
      <c r="B83" s="4"/>
      <c r="C83" s="5"/>
      <c r="D83" s="5"/>
      <c r="E83" s="6"/>
      <c r="F83" s="7"/>
      <c r="G83" s="81" t="s">
        <v>57</v>
      </c>
      <c r="H83" s="4"/>
      <c r="I83" s="5"/>
      <c r="J83" s="5"/>
      <c r="K83" s="5"/>
      <c r="L83" s="5"/>
      <c r="M83" s="5"/>
      <c r="N83" s="9">
        <v>0</v>
      </c>
      <c r="O83" s="14"/>
      <c r="P83" s="11"/>
      <c r="Q83" s="5"/>
      <c r="R83" s="5"/>
      <c r="S83" s="5"/>
      <c r="T83" s="52">
        <v>89</v>
      </c>
      <c r="U83" s="12"/>
      <c r="V83" s="5"/>
      <c r="W83" s="5"/>
      <c r="X83" s="5"/>
      <c r="Y83" s="5"/>
      <c r="Z83" s="6"/>
      <c r="AA83" s="13"/>
      <c r="AB83" s="8" t="s">
        <v>57</v>
      </c>
      <c r="AC83" s="54">
        <v>0</v>
      </c>
      <c r="AD83" s="10">
        <v>0</v>
      </c>
      <c r="AE83" s="9"/>
      <c r="AF83" s="9"/>
      <c r="AG83" s="195">
        <f t="shared" si="30"/>
        <v>0</v>
      </c>
      <c r="AH83" s="10"/>
      <c r="AI83" s="8">
        <v>95</v>
      </c>
      <c r="AJ83" s="5"/>
      <c r="AK83" s="8">
        <v>91</v>
      </c>
      <c r="AL83" s="8">
        <v>91</v>
      </c>
      <c r="AM83" s="64">
        <f t="shared" si="29"/>
        <v>0</v>
      </c>
      <c r="AN83" s="5"/>
      <c r="AO83" s="66"/>
      <c r="AP83" s="54">
        <v>0</v>
      </c>
      <c r="AQ83" s="52">
        <v>0</v>
      </c>
      <c r="AR83" s="10">
        <v>0</v>
      </c>
      <c r="AS83" s="52">
        <v>0</v>
      </c>
      <c r="AT83" s="10">
        <v>0</v>
      </c>
      <c r="AU83" s="52">
        <v>0</v>
      </c>
      <c r="AV83" s="9">
        <v>0</v>
      </c>
      <c r="AW83" s="52">
        <v>0</v>
      </c>
      <c r="AX83" s="9">
        <f t="shared" si="32"/>
        <v>0</v>
      </c>
      <c r="AY83" s="58">
        <v>0</v>
      </c>
      <c r="AZ83" s="8">
        <v>0</v>
      </c>
      <c r="BA83" s="58">
        <v>0</v>
      </c>
      <c r="BB83" s="52">
        <v>0</v>
      </c>
      <c r="BC83" s="58">
        <v>0</v>
      </c>
      <c r="BD83" s="8">
        <v>0</v>
      </c>
      <c r="BE83" s="58">
        <v>0</v>
      </c>
      <c r="BF83" s="8">
        <v>0</v>
      </c>
      <c r="BG83" s="11">
        <f t="shared" si="31"/>
        <v>0</v>
      </c>
    </row>
    <row r="84" spans="1:59" hidden="1" x14ac:dyDescent="0.25">
      <c r="A84" s="3"/>
      <c r="B84" s="4"/>
      <c r="C84" s="5"/>
      <c r="D84" s="5"/>
      <c r="E84" s="6"/>
      <c r="F84" s="7"/>
      <c r="G84" s="81" t="s">
        <v>57</v>
      </c>
      <c r="H84" s="4"/>
      <c r="I84" s="5"/>
      <c r="J84" s="5"/>
      <c r="K84" s="5"/>
      <c r="L84" s="5"/>
      <c r="M84" s="5"/>
      <c r="N84" s="9">
        <v>0</v>
      </c>
      <c r="O84" s="14"/>
      <c r="P84" s="11"/>
      <c r="Q84" s="5"/>
      <c r="R84" s="5"/>
      <c r="S84" s="5"/>
      <c r="T84" s="52">
        <v>90</v>
      </c>
      <c r="U84" s="12"/>
      <c r="V84" s="5"/>
      <c r="W84" s="5"/>
      <c r="X84" s="5"/>
      <c r="Y84" s="5"/>
      <c r="Z84" s="6"/>
      <c r="AA84" s="13"/>
      <c r="AB84" s="8" t="s">
        <v>57</v>
      </c>
      <c r="AC84" s="54">
        <v>0</v>
      </c>
      <c r="AD84" s="10">
        <v>0</v>
      </c>
      <c r="AE84" s="9"/>
      <c r="AF84" s="9"/>
      <c r="AG84" s="195">
        <f t="shared" si="30"/>
        <v>0</v>
      </c>
      <c r="AH84" s="10"/>
      <c r="AI84" s="8">
        <v>96</v>
      </c>
      <c r="AJ84" s="5"/>
      <c r="AK84" s="8">
        <v>92</v>
      </c>
      <c r="AL84" s="8">
        <v>92</v>
      </c>
      <c r="AM84" s="64">
        <f t="shared" si="29"/>
        <v>0</v>
      </c>
      <c r="AN84" s="5"/>
      <c r="AO84" s="66"/>
      <c r="AP84" s="54">
        <v>0</v>
      </c>
      <c r="AQ84" s="52">
        <v>0</v>
      </c>
      <c r="AR84" s="10">
        <v>0</v>
      </c>
      <c r="AS84" s="52">
        <v>0</v>
      </c>
      <c r="AT84" s="10">
        <v>0</v>
      </c>
      <c r="AU84" s="52">
        <v>0</v>
      </c>
      <c r="AV84" s="9">
        <v>0</v>
      </c>
      <c r="AW84" s="52">
        <v>0</v>
      </c>
      <c r="AX84" s="9">
        <f t="shared" si="32"/>
        <v>0</v>
      </c>
      <c r="AY84" s="58">
        <v>0</v>
      </c>
      <c r="AZ84" s="8">
        <v>0</v>
      </c>
      <c r="BA84" s="58">
        <v>0</v>
      </c>
      <c r="BB84" s="52">
        <v>0</v>
      </c>
      <c r="BC84" s="58">
        <v>0</v>
      </c>
      <c r="BD84" s="8">
        <v>0</v>
      </c>
      <c r="BE84" s="58">
        <v>0</v>
      </c>
      <c r="BF84" s="8">
        <v>0</v>
      </c>
      <c r="BG84" s="11">
        <f t="shared" si="31"/>
        <v>0</v>
      </c>
    </row>
    <row r="85" spans="1:59" hidden="1" x14ac:dyDescent="0.25">
      <c r="A85" s="3"/>
      <c r="B85" s="4"/>
      <c r="C85" s="5"/>
      <c r="D85" s="5"/>
      <c r="E85" s="6"/>
      <c r="F85" s="7"/>
      <c r="G85" s="81" t="s">
        <v>57</v>
      </c>
      <c r="H85" s="4"/>
      <c r="I85" s="5"/>
      <c r="J85" s="5"/>
      <c r="K85" s="5"/>
      <c r="L85" s="5"/>
      <c r="M85" s="5"/>
      <c r="N85" s="9">
        <v>0</v>
      </c>
      <c r="O85" s="14"/>
      <c r="P85" s="11"/>
      <c r="Q85" s="5"/>
      <c r="R85" s="5"/>
      <c r="S85" s="5"/>
      <c r="T85" s="52">
        <v>91</v>
      </c>
      <c r="U85" s="12"/>
      <c r="V85" s="5"/>
      <c r="W85" s="5"/>
      <c r="X85" s="5"/>
      <c r="Y85" s="5"/>
      <c r="Z85" s="6"/>
      <c r="AA85" s="13"/>
      <c r="AB85" s="8" t="s">
        <v>57</v>
      </c>
      <c r="AC85" s="54">
        <v>0</v>
      </c>
      <c r="AD85" s="10">
        <v>0</v>
      </c>
      <c r="AE85" s="9"/>
      <c r="AF85" s="9"/>
      <c r="AG85" s="195">
        <f t="shared" si="30"/>
        <v>0</v>
      </c>
      <c r="AH85" s="10"/>
      <c r="AI85" s="8">
        <v>97</v>
      </c>
      <c r="AJ85" s="5"/>
      <c r="AK85" s="8">
        <v>93</v>
      </c>
      <c r="AL85" s="8">
        <v>93</v>
      </c>
      <c r="AM85" s="64">
        <f t="shared" si="29"/>
        <v>0</v>
      </c>
      <c r="AN85" s="5"/>
      <c r="AO85" s="66"/>
      <c r="AP85" s="54">
        <v>0</v>
      </c>
      <c r="AQ85" s="52">
        <v>0</v>
      </c>
      <c r="AR85" s="10">
        <v>0</v>
      </c>
      <c r="AS85" s="52">
        <v>0</v>
      </c>
      <c r="AT85" s="10">
        <v>0</v>
      </c>
      <c r="AU85" s="52">
        <v>0</v>
      </c>
      <c r="AV85" s="9">
        <v>0</v>
      </c>
      <c r="AW85" s="52">
        <v>0</v>
      </c>
      <c r="AX85" s="9">
        <f t="shared" si="32"/>
        <v>0</v>
      </c>
      <c r="AY85" s="58">
        <v>0</v>
      </c>
      <c r="AZ85" s="8">
        <v>0</v>
      </c>
      <c r="BA85" s="58">
        <v>0</v>
      </c>
      <c r="BB85" s="52">
        <v>0</v>
      </c>
      <c r="BC85" s="58">
        <v>0</v>
      </c>
      <c r="BD85" s="8">
        <v>0</v>
      </c>
      <c r="BE85" s="58">
        <v>0</v>
      </c>
      <c r="BF85" s="8">
        <v>0</v>
      </c>
      <c r="BG85" s="11">
        <f t="shared" si="31"/>
        <v>0</v>
      </c>
    </row>
    <row r="86" spans="1:59" hidden="1" x14ac:dyDescent="0.25">
      <c r="A86" s="3"/>
      <c r="B86" s="4"/>
      <c r="C86" s="5"/>
      <c r="D86" s="5"/>
      <c r="E86" s="6"/>
      <c r="F86" s="7"/>
      <c r="G86" s="81" t="s">
        <v>57</v>
      </c>
      <c r="H86" s="4"/>
      <c r="I86" s="5"/>
      <c r="J86" s="5"/>
      <c r="K86" s="5"/>
      <c r="L86" s="5"/>
      <c r="M86" s="5"/>
      <c r="N86" s="9">
        <v>0</v>
      </c>
      <c r="O86" s="14"/>
      <c r="P86" s="11"/>
      <c r="Q86" s="5"/>
      <c r="R86" s="5"/>
      <c r="S86" s="5"/>
      <c r="T86" s="52">
        <v>92</v>
      </c>
      <c r="U86" s="12"/>
      <c r="V86" s="5"/>
      <c r="W86" s="5"/>
      <c r="X86" s="5"/>
      <c r="Y86" s="5"/>
      <c r="Z86" s="6"/>
      <c r="AA86" s="13"/>
      <c r="AB86" s="8" t="s">
        <v>57</v>
      </c>
      <c r="AC86" s="54">
        <v>0</v>
      </c>
      <c r="AD86" s="10">
        <v>0</v>
      </c>
      <c r="AE86" s="9"/>
      <c r="AF86" s="9"/>
      <c r="AG86" s="195">
        <f t="shared" si="30"/>
        <v>0</v>
      </c>
      <c r="AH86" s="10"/>
      <c r="AI86" s="8">
        <v>98</v>
      </c>
      <c r="AJ86" s="5"/>
      <c r="AK86" s="8">
        <v>94</v>
      </c>
      <c r="AL86" s="8">
        <v>94</v>
      </c>
      <c r="AM86" s="64">
        <f t="shared" si="29"/>
        <v>0</v>
      </c>
      <c r="AN86" s="5"/>
      <c r="AO86" s="66"/>
      <c r="AP86" s="54">
        <v>0</v>
      </c>
      <c r="AQ86" s="52">
        <v>0</v>
      </c>
      <c r="AR86" s="10">
        <v>0</v>
      </c>
      <c r="AS86" s="52">
        <v>0</v>
      </c>
      <c r="AT86" s="10">
        <v>0</v>
      </c>
      <c r="AU86" s="52">
        <v>0</v>
      </c>
      <c r="AV86" s="9">
        <v>0</v>
      </c>
      <c r="AW86" s="52">
        <v>0</v>
      </c>
      <c r="AX86" s="9">
        <f t="shared" si="32"/>
        <v>0</v>
      </c>
      <c r="AY86" s="58">
        <v>0</v>
      </c>
      <c r="AZ86" s="8">
        <v>0</v>
      </c>
      <c r="BA86" s="58">
        <v>0</v>
      </c>
      <c r="BB86" s="52">
        <v>0</v>
      </c>
      <c r="BC86" s="58">
        <v>0</v>
      </c>
      <c r="BD86" s="8">
        <v>0</v>
      </c>
      <c r="BE86" s="58">
        <v>0</v>
      </c>
      <c r="BF86" s="8">
        <v>0</v>
      </c>
      <c r="BG86" s="11">
        <f t="shared" si="31"/>
        <v>0</v>
      </c>
    </row>
    <row r="87" spans="1:59" hidden="1" x14ac:dyDescent="0.25">
      <c r="A87" s="3"/>
      <c r="B87" s="4"/>
      <c r="C87" s="5"/>
      <c r="D87" s="5"/>
      <c r="E87" s="6"/>
      <c r="F87" s="7"/>
      <c r="G87" s="81" t="s">
        <v>57</v>
      </c>
      <c r="H87" s="4"/>
      <c r="I87" s="5"/>
      <c r="J87" s="5"/>
      <c r="K87" s="5"/>
      <c r="L87" s="5"/>
      <c r="M87" s="5"/>
      <c r="N87" s="9">
        <v>0</v>
      </c>
      <c r="O87" s="14"/>
      <c r="P87" s="11"/>
      <c r="Q87" s="5"/>
      <c r="R87" s="5"/>
      <c r="S87" s="5"/>
      <c r="T87" s="52">
        <v>93</v>
      </c>
      <c r="U87" s="12"/>
      <c r="V87" s="5"/>
      <c r="W87" s="5"/>
      <c r="X87" s="5"/>
      <c r="Y87" s="5"/>
      <c r="Z87" s="6"/>
      <c r="AA87" s="13"/>
      <c r="AB87" s="8" t="s">
        <v>57</v>
      </c>
      <c r="AC87" s="54">
        <v>0</v>
      </c>
      <c r="AD87" s="10">
        <v>0</v>
      </c>
      <c r="AE87" s="9"/>
      <c r="AF87" s="9"/>
      <c r="AG87" s="195">
        <f t="shared" si="30"/>
        <v>0</v>
      </c>
      <c r="AH87" s="10"/>
      <c r="AI87" s="8">
        <v>99</v>
      </c>
      <c r="AJ87" s="5"/>
      <c r="AK87" s="8">
        <v>95</v>
      </c>
      <c r="AL87" s="8">
        <v>95</v>
      </c>
      <c r="AM87" s="64">
        <f t="shared" si="29"/>
        <v>0</v>
      </c>
      <c r="AN87" s="5"/>
      <c r="AO87" s="66"/>
      <c r="AP87" s="54">
        <v>0</v>
      </c>
      <c r="AQ87" s="52">
        <v>0</v>
      </c>
      <c r="AR87" s="10">
        <v>0</v>
      </c>
      <c r="AS87" s="52">
        <v>0</v>
      </c>
      <c r="AT87" s="10">
        <v>0</v>
      </c>
      <c r="AU87" s="52">
        <v>0</v>
      </c>
      <c r="AV87" s="9">
        <v>0</v>
      </c>
      <c r="AW87" s="52">
        <v>0</v>
      </c>
      <c r="AX87" s="9">
        <f t="shared" si="32"/>
        <v>0</v>
      </c>
      <c r="AY87" s="58">
        <v>0</v>
      </c>
      <c r="AZ87" s="8">
        <v>0</v>
      </c>
      <c r="BA87" s="58">
        <v>0</v>
      </c>
      <c r="BB87" s="52">
        <v>0</v>
      </c>
      <c r="BC87" s="58">
        <v>0</v>
      </c>
      <c r="BD87" s="8">
        <v>0</v>
      </c>
      <c r="BE87" s="58">
        <v>0</v>
      </c>
      <c r="BF87" s="8">
        <v>0</v>
      </c>
      <c r="BG87" s="11">
        <f t="shared" si="31"/>
        <v>0</v>
      </c>
    </row>
    <row r="88" spans="1:59" hidden="1" x14ac:dyDescent="0.25">
      <c r="A88" s="3"/>
      <c r="B88" s="4"/>
      <c r="C88" s="5"/>
      <c r="D88" s="5"/>
      <c r="E88" s="6"/>
      <c r="F88" s="7"/>
      <c r="G88" s="81" t="s">
        <v>57</v>
      </c>
      <c r="H88" s="4"/>
      <c r="I88" s="5"/>
      <c r="J88" s="5"/>
      <c r="K88" s="5"/>
      <c r="L88" s="5"/>
      <c r="M88" s="5"/>
      <c r="N88" s="9">
        <v>0</v>
      </c>
      <c r="O88" s="14"/>
      <c r="P88" s="11"/>
      <c r="Q88" s="5"/>
      <c r="R88" s="5"/>
      <c r="S88" s="5"/>
      <c r="T88" s="52">
        <v>94</v>
      </c>
      <c r="U88" s="12"/>
      <c r="V88" s="5"/>
      <c r="W88" s="5"/>
      <c r="X88" s="5"/>
      <c r="Y88" s="5"/>
      <c r="Z88" s="6"/>
      <c r="AA88" s="13"/>
      <c r="AB88" s="8" t="s">
        <v>57</v>
      </c>
      <c r="AC88" s="54">
        <v>0</v>
      </c>
      <c r="AD88" s="10">
        <v>0</v>
      </c>
      <c r="AE88" s="9"/>
      <c r="AF88" s="9"/>
      <c r="AG88" s="195">
        <f t="shared" ref="AG88:AG92" si="33">+AC88+AD88</f>
        <v>0</v>
      </c>
      <c r="AH88" s="10"/>
      <c r="AI88" s="8">
        <v>100</v>
      </c>
      <c r="AJ88" s="5"/>
      <c r="AK88" s="8">
        <v>96</v>
      </c>
      <c r="AL88" s="8">
        <v>96</v>
      </c>
      <c r="AM88" s="64">
        <f t="shared" si="29"/>
        <v>0</v>
      </c>
      <c r="AN88" s="5"/>
      <c r="AO88" s="66"/>
      <c r="AP88" s="54">
        <v>0</v>
      </c>
      <c r="AQ88" s="52">
        <v>0</v>
      </c>
      <c r="AR88" s="10">
        <v>0</v>
      </c>
      <c r="AS88" s="52">
        <v>0</v>
      </c>
      <c r="AT88" s="10">
        <v>0</v>
      </c>
      <c r="AU88" s="52">
        <v>0</v>
      </c>
      <c r="AV88" s="9">
        <v>0</v>
      </c>
      <c r="AW88" s="52">
        <v>0</v>
      </c>
      <c r="AX88" s="9">
        <f t="shared" si="32"/>
        <v>0</v>
      </c>
      <c r="AY88" s="58">
        <v>0</v>
      </c>
      <c r="AZ88" s="8">
        <v>0</v>
      </c>
      <c r="BA88" s="58">
        <v>0</v>
      </c>
      <c r="BB88" s="52">
        <v>0</v>
      </c>
      <c r="BC88" s="58">
        <v>0</v>
      </c>
      <c r="BD88" s="8">
        <v>0</v>
      </c>
      <c r="BE88" s="58">
        <v>0</v>
      </c>
      <c r="BF88" s="8">
        <v>0</v>
      </c>
      <c r="BG88" s="11">
        <f t="shared" si="31"/>
        <v>0</v>
      </c>
    </row>
    <row r="89" spans="1:59" hidden="1" x14ac:dyDescent="0.25">
      <c r="A89" s="3"/>
      <c r="B89" s="4"/>
      <c r="C89" s="5"/>
      <c r="D89" s="5"/>
      <c r="E89" s="6"/>
      <c r="F89" s="7"/>
      <c r="G89" s="81" t="s">
        <v>57</v>
      </c>
      <c r="H89" s="4"/>
      <c r="I89" s="5"/>
      <c r="J89" s="5"/>
      <c r="K89" s="5"/>
      <c r="L89" s="5"/>
      <c r="M89" s="5"/>
      <c r="N89" s="9">
        <v>0</v>
      </c>
      <c r="O89" s="14"/>
      <c r="P89" s="11"/>
      <c r="Q89" s="5"/>
      <c r="R89" s="5"/>
      <c r="S89" s="5"/>
      <c r="T89" s="52">
        <v>95</v>
      </c>
      <c r="U89" s="12"/>
      <c r="V89" s="5"/>
      <c r="W89" s="5"/>
      <c r="X89" s="5"/>
      <c r="Y89" s="5"/>
      <c r="Z89" s="6"/>
      <c r="AA89" s="13"/>
      <c r="AB89" s="8" t="s">
        <v>57</v>
      </c>
      <c r="AC89" s="54">
        <v>0</v>
      </c>
      <c r="AD89" s="10">
        <v>0</v>
      </c>
      <c r="AE89" s="9"/>
      <c r="AF89" s="9"/>
      <c r="AG89" s="195">
        <f t="shared" si="33"/>
        <v>0</v>
      </c>
      <c r="AH89" s="10"/>
      <c r="AI89" s="8">
        <v>101</v>
      </c>
      <c r="AJ89" s="5"/>
      <c r="AK89" s="8">
        <v>97</v>
      </c>
      <c r="AL89" s="8">
        <v>97</v>
      </c>
      <c r="AM89" s="64">
        <f t="shared" si="29"/>
        <v>0</v>
      </c>
      <c r="AN89" s="5"/>
      <c r="AO89" s="66"/>
      <c r="AP89" s="54">
        <v>0</v>
      </c>
      <c r="AQ89" s="52">
        <v>0</v>
      </c>
      <c r="AR89" s="10">
        <v>0</v>
      </c>
      <c r="AS89" s="52">
        <v>0</v>
      </c>
      <c r="AT89" s="10">
        <v>0</v>
      </c>
      <c r="AU89" s="52">
        <v>0</v>
      </c>
      <c r="AV89" s="9">
        <v>0</v>
      </c>
      <c r="AW89" s="52">
        <v>0</v>
      </c>
      <c r="AX89" s="9">
        <f t="shared" si="32"/>
        <v>0</v>
      </c>
      <c r="AY89" s="58">
        <v>0</v>
      </c>
      <c r="AZ89" s="8">
        <v>0</v>
      </c>
      <c r="BA89" s="58">
        <v>0</v>
      </c>
      <c r="BB89" s="52">
        <v>0</v>
      </c>
      <c r="BC89" s="58">
        <v>0</v>
      </c>
      <c r="BD89" s="8">
        <v>0</v>
      </c>
      <c r="BE89" s="58">
        <v>0</v>
      </c>
      <c r="BF89" s="8">
        <v>0</v>
      </c>
      <c r="BG89" s="11">
        <f t="shared" si="31"/>
        <v>0</v>
      </c>
    </row>
    <row r="90" spans="1:59" hidden="1" x14ac:dyDescent="0.25">
      <c r="A90" s="3"/>
      <c r="B90" s="4"/>
      <c r="C90" s="5"/>
      <c r="D90" s="5"/>
      <c r="E90" s="6"/>
      <c r="F90" s="7"/>
      <c r="G90" s="81" t="s">
        <v>57</v>
      </c>
      <c r="H90" s="4"/>
      <c r="I90" s="5"/>
      <c r="J90" s="5"/>
      <c r="K90" s="5"/>
      <c r="L90" s="5"/>
      <c r="M90" s="5"/>
      <c r="N90" s="9">
        <v>0</v>
      </c>
      <c r="O90" s="14"/>
      <c r="P90" s="11"/>
      <c r="Q90" s="5"/>
      <c r="R90" s="5"/>
      <c r="S90" s="5"/>
      <c r="T90" s="52">
        <v>96</v>
      </c>
      <c r="U90" s="12"/>
      <c r="V90" s="5"/>
      <c r="W90" s="5"/>
      <c r="X90" s="5"/>
      <c r="Y90" s="5"/>
      <c r="Z90" s="6"/>
      <c r="AA90" s="13"/>
      <c r="AB90" s="8" t="s">
        <v>57</v>
      </c>
      <c r="AC90" s="54">
        <v>0</v>
      </c>
      <c r="AD90" s="10">
        <v>0</v>
      </c>
      <c r="AE90" s="9"/>
      <c r="AF90" s="9"/>
      <c r="AG90" s="195">
        <f t="shared" si="33"/>
        <v>0</v>
      </c>
      <c r="AH90" s="10"/>
      <c r="AI90" s="8">
        <v>102</v>
      </c>
      <c r="AJ90" s="5"/>
      <c r="AK90" s="8">
        <v>98</v>
      </c>
      <c r="AL90" s="8">
        <v>98</v>
      </c>
      <c r="AM90" s="64">
        <f t="shared" si="29"/>
        <v>0</v>
      </c>
      <c r="AN90" s="5"/>
      <c r="AO90" s="66"/>
      <c r="AP90" s="54">
        <v>0</v>
      </c>
      <c r="AQ90" s="52">
        <v>0</v>
      </c>
      <c r="AR90" s="10">
        <v>0</v>
      </c>
      <c r="AS90" s="52">
        <v>0</v>
      </c>
      <c r="AT90" s="10">
        <v>0</v>
      </c>
      <c r="AU90" s="52">
        <v>0</v>
      </c>
      <c r="AV90" s="9">
        <v>0</v>
      </c>
      <c r="AW90" s="52">
        <v>0</v>
      </c>
      <c r="AX90" s="9">
        <f t="shared" si="32"/>
        <v>0</v>
      </c>
      <c r="AY90" s="58">
        <v>0</v>
      </c>
      <c r="AZ90" s="8">
        <v>0</v>
      </c>
      <c r="BA90" s="58">
        <v>0</v>
      </c>
      <c r="BB90" s="52">
        <v>0</v>
      </c>
      <c r="BC90" s="58">
        <v>0</v>
      </c>
      <c r="BD90" s="8">
        <v>0</v>
      </c>
      <c r="BE90" s="58">
        <v>0</v>
      </c>
      <c r="BF90" s="8">
        <v>0</v>
      </c>
      <c r="BG90" s="11">
        <f t="shared" si="31"/>
        <v>0</v>
      </c>
    </row>
    <row r="91" spans="1:59" hidden="1" x14ac:dyDescent="0.25">
      <c r="A91" s="3"/>
      <c r="B91" s="4"/>
      <c r="C91" s="5"/>
      <c r="D91" s="5"/>
      <c r="E91" s="6"/>
      <c r="F91" s="7"/>
      <c r="G91" s="81" t="s">
        <v>57</v>
      </c>
      <c r="H91" s="4"/>
      <c r="I91" s="5"/>
      <c r="J91" s="5"/>
      <c r="K91" s="5"/>
      <c r="L91" s="5"/>
      <c r="M91" s="5"/>
      <c r="N91" s="9">
        <v>0</v>
      </c>
      <c r="O91" s="14"/>
      <c r="P91" s="11"/>
      <c r="Q91" s="5"/>
      <c r="R91" s="5"/>
      <c r="S91" s="5"/>
      <c r="T91" s="52">
        <v>97</v>
      </c>
      <c r="U91" s="12"/>
      <c r="V91" s="5"/>
      <c r="W91" s="5"/>
      <c r="X91" s="5"/>
      <c r="Y91" s="5"/>
      <c r="Z91" s="6"/>
      <c r="AA91" s="13"/>
      <c r="AB91" s="8" t="s">
        <v>57</v>
      </c>
      <c r="AC91" s="54">
        <v>0</v>
      </c>
      <c r="AD91" s="10">
        <v>0</v>
      </c>
      <c r="AE91" s="9"/>
      <c r="AF91" s="9"/>
      <c r="AG91" s="195">
        <f t="shared" si="33"/>
        <v>0</v>
      </c>
      <c r="AH91" s="10"/>
      <c r="AI91" s="8">
        <v>103</v>
      </c>
      <c r="AJ91" s="5"/>
      <c r="AK91" s="8">
        <v>99</v>
      </c>
      <c r="AL91" s="8">
        <v>99</v>
      </c>
      <c r="AM91" s="64">
        <f t="shared" si="29"/>
        <v>0</v>
      </c>
      <c r="AN91" s="5"/>
      <c r="AO91" s="66"/>
      <c r="AP91" s="54">
        <v>0</v>
      </c>
      <c r="AQ91" s="52">
        <v>0</v>
      </c>
      <c r="AR91" s="10">
        <v>0</v>
      </c>
      <c r="AS91" s="52">
        <v>0</v>
      </c>
      <c r="AT91" s="10">
        <v>0</v>
      </c>
      <c r="AU91" s="52">
        <v>0</v>
      </c>
      <c r="AV91" s="9">
        <v>0</v>
      </c>
      <c r="AW91" s="52">
        <v>0</v>
      </c>
      <c r="AX91" s="9">
        <f t="shared" si="32"/>
        <v>0</v>
      </c>
      <c r="AY91" s="58">
        <v>0</v>
      </c>
      <c r="AZ91" s="8">
        <v>0</v>
      </c>
      <c r="BA91" s="58">
        <v>0</v>
      </c>
      <c r="BB91" s="52">
        <v>0</v>
      </c>
      <c r="BC91" s="58">
        <v>0</v>
      </c>
      <c r="BD91" s="8">
        <v>0</v>
      </c>
      <c r="BE91" s="58">
        <v>0</v>
      </c>
      <c r="BF91" s="8">
        <v>0</v>
      </c>
      <c r="BG91" s="11">
        <f t="shared" si="31"/>
        <v>0</v>
      </c>
    </row>
    <row r="92" spans="1:59" hidden="1" x14ac:dyDescent="0.25">
      <c r="A92" s="3"/>
      <c r="B92" s="4"/>
      <c r="C92" s="5"/>
      <c r="D92" s="5"/>
      <c r="E92" s="6"/>
      <c r="F92" s="7"/>
      <c r="G92" s="81" t="s">
        <v>57</v>
      </c>
      <c r="H92" s="4"/>
      <c r="I92" s="5"/>
      <c r="J92" s="5"/>
      <c r="K92" s="5"/>
      <c r="L92" s="5"/>
      <c r="M92" s="5"/>
      <c r="N92" s="9">
        <v>0</v>
      </c>
      <c r="O92" s="14"/>
      <c r="P92" s="11"/>
      <c r="Q92" s="5"/>
      <c r="R92" s="5"/>
      <c r="S92" s="5"/>
      <c r="T92" s="52">
        <v>98</v>
      </c>
      <c r="U92" s="12"/>
      <c r="V92" s="5"/>
      <c r="W92" s="5"/>
      <c r="X92" s="5"/>
      <c r="Y92" s="5"/>
      <c r="Z92" s="6"/>
      <c r="AA92" s="13"/>
      <c r="AB92" s="8" t="s">
        <v>57</v>
      </c>
      <c r="AC92" s="54">
        <v>0</v>
      </c>
      <c r="AD92" s="10">
        <v>0</v>
      </c>
      <c r="AE92" s="9"/>
      <c r="AF92" s="9"/>
      <c r="AG92" s="195">
        <f t="shared" si="33"/>
        <v>0</v>
      </c>
      <c r="AH92" s="10"/>
      <c r="AI92" s="8">
        <v>104</v>
      </c>
      <c r="AJ92" s="5"/>
      <c r="AK92" s="8">
        <v>100</v>
      </c>
      <c r="AL92" s="8">
        <v>100</v>
      </c>
      <c r="AM92" s="64">
        <f t="shared" si="29"/>
        <v>0</v>
      </c>
      <c r="AN92" s="5"/>
      <c r="AO92" s="66"/>
      <c r="AP92" s="54">
        <v>0</v>
      </c>
      <c r="AQ92" s="52">
        <v>0</v>
      </c>
      <c r="AR92" s="10">
        <v>0</v>
      </c>
      <c r="AS92" s="52">
        <v>0</v>
      </c>
      <c r="AT92" s="10">
        <v>0</v>
      </c>
      <c r="AU92" s="52">
        <v>0</v>
      </c>
      <c r="AV92" s="9">
        <v>0</v>
      </c>
      <c r="AW92" s="52">
        <v>0</v>
      </c>
      <c r="AX92" s="9">
        <f t="shared" si="32"/>
        <v>0</v>
      </c>
      <c r="AY92" s="58">
        <v>0</v>
      </c>
      <c r="AZ92" s="8">
        <v>0</v>
      </c>
      <c r="BA92" s="58">
        <v>0</v>
      </c>
      <c r="BB92" s="52">
        <v>0</v>
      </c>
      <c r="BC92" s="58">
        <v>0</v>
      </c>
      <c r="BD92" s="8">
        <v>0</v>
      </c>
      <c r="BE92" s="58">
        <v>0</v>
      </c>
      <c r="BF92" s="8">
        <v>0</v>
      </c>
      <c r="BG92" s="11">
        <f t="shared" si="31"/>
        <v>0</v>
      </c>
    </row>
    <row r="93" spans="1:59" hidden="1" x14ac:dyDescent="0.25">
      <c r="G93" s="73"/>
      <c r="H93" s="15"/>
      <c r="O93" s="14"/>
      <c r="P93" s="11"/>
      <c r="T93" s="60"/>
      <c r="U93" s="15"/>
      <c r="X93" s="15"/>
      <c r="AC93" s="57"/>
      <c r="AG93" s="53"/>
      <c r="AI93" s="15"/>
      <c r="AJ93" s="15"/>
      <c r="AK93" s="15"/>
      <c r="AL93" s="15"/>
      <c r="AM93" s="64"/>
      <c r="AX93" s="92">
        <f t="shared" si="32"/>
        <v>0</v>
      </c>
      <c r="BF93" s="93">
        <v>0</v>
      </c>
    </row>
    <row r="94" spans="1:59" hidden="1" x14ac:dyDescent="0.25">
      <c r="G94" s="73"/>
      <c r="H94" s="15"/>
      <c r="P94" s="11"/>
      <c r="T94" s="60"/>
      <c r="AC94" s="57"/>
      <c r="AI94" s="15"/>
      <c r="AJ94" s="15"/>
      <c r="AK94" s="15"/>
      <c r="AL94" s="15"/>
      <c r="AM94" s="15"/>
    </row>
    <row r="95" spans="1:59" hidden="1" x14ac:dyDescent="0.25">
      <c r="G95" s="73"/>
      <c r="H95" s="15"/>
      <c r="P95" s="11"/>
      <c r="T95" s="60"/>
      <c r="AC95" s="57"/>
      <c r="AI95" s="15"/>
      <c r="AJ95" s="15"/>
      <c r="AK95" s="15"/>
      <c r="AL95" s="15"/>
      <c r="AM95" s="15"/>
    </row>
    <row r="96" spans="1:59" hidden="1" x14ac:dyDescent="0.25">
      <c r="G96" s="73"/>
      <c r="H96" s="15"/>
      <c r="P96" s="11"/>
      <c r="T96" s="60"/>
      <c r="AC96" s="57"/>
      <c r="AI96" s="15"/>
      <c r="AJ96" s="15"/>
      <c r="AK96" s="15"/>
      <c r="AL96" s="15"/>
      <c r="AM96" s="15"/>
    </row>
    <row r="97" spans="7:59" hidden="1" x14ac:dyDescent="0.25">
      <c r="G97" s="73"/>
      <c r="H97" s="15"/>
      <c r="P97" s="11"/>
      <c r="T97" s="60"/>
      <c r="AC97" s="57"/>
      <c r="AI97" s="15"/>
      <c r="AJ97" s="15"/>
      <c r="AK97" s="15"/>
      <c r="AL97" s="15"/>
      <c r="AM97" s="15"/>
    </row>
    <row r="98" spans="7:59" hidden="1" x14ac:dyDescent="0.25">
      <c r="G98" s="73"/>
      <c r="H98" s="15"/>
      <c r="P98" s="11"/>
      <c r="T98" s="60"/>
      <c r="AC98" s="57"/>
      <c r="AI98" s="15"/>
      <c r="AJ98" s="15"/>
      <c r="AK98" s="15"/>
      <c r="AL98" s="15"/>
      <c r="AM98" s="15"/>
    </row>
    <row r="99" spans="7:59" hidden="1" x14ac:dyDescent="0.25">
      <c r="G99" s="73"/>
      <c r="H99" s="15"/>
      <c r="P99" s="11"/>
      <c r="T99" s="60"/>
      <c r="AC99" s="57"/>
      <c r="AI99" s="15"/>
      <c r="AJ99" s="15"/>
      <c r="AK99" s="15"/>
      <c r="AL99" s="15"/>
      <c r="AM99" s="15"/>
    </row>
    <row r="100" spans="7:59" hidden="1" x14ac:dyDescent="0.25">
      <c r="G100" s="73"/>
      <c r="H100" s="15"/>
      <c r="P100" s="11"/>
      <c r="T100" s="60"/>
      <c r="AC100" s="57"/>
      <c r="AI100" s="15"/>
      <c r="AJ100" s="15"/>
      <c r="AK100" s="15"/>
      <c r="AL100" s="15"/>
      <c r="AM100" s="15"/>
    </row>
    <row r="101" spans="7:59" ht="15" hidden="1" x14ac:dyDescent="0.25">
      <c r="G101" s="73"/>
      <c r="H101" s="15"/>
      <c r="N101" s="15"/>
      <c r="P101" s="11"/>
      <c r="T101" s="15"/>
      <c r="U101" s="15"/>
      <c r="X101" s="15"/>
      <c r="AC101" s="15"/>
      <c r="AI101" s="15"/>
      <c r="AJ101" s="15"/>
      <c r="AK101" s="15"/>
      <c r="AL101" s="15"/>
      <c r="AM101" s="15"/>
      <c r="AO101" s="15"/>
      <c r="AP101" s="15"/>
      <c r="AQ101" s="15"/>
      <c r="AS101" s="15"/>
      <c r="AU101" s="15"/>
      <c r="AW101" s="15"/>
      <c r="AY101" s="15"/>
      <c r="BB101" s="15"/>
      <c r="BC101" s="75"/>
      <c r="BD101" s="8"/>
      <c r="BE101" s="75"/>
      <c r="BF101" s="8"/>
      <c r="BG101" s="75"/>
    </row>
    <row r="102" spans="7:59" ht="15" hidden="1" x14ac:dyDescent="0.25">
      <c r="G102" s="73"/>
      <c r="H102" s="15"/>
      <c r="N102" s="15"/>
      <c r="P102" s="11"/>
      <c r="T102" s="15"/>
      <c r="U102" s="15"/>
      <c r="X102" s="15"/>
      <c r="AC102" s="15"/>
      <c r="AI102" s="15"/>
      <c r="AJ102" s="15"/>
      <c r="AK102" s="15"/>
      <c r="AL102" s="15"/>
      <c r="AM102" s="15"/>
      <c r="AO102" s="15"/>
      <c r="AP102" s="15"/>
      <c r="AQ102" s="15"/>
      <c r="AS102" s="15"/>
      <c r="AU102" s="15"/>
      <c r="AW102" s="15"/>
      <c r="AY102" s="15"/>
      <c r="BB102" s="15"/>
      <c r="BC102" s="75"/>
      <c r="BD102" s="8"/>
      <c r="BE102" s="75"/>
      <c r="BF102" s="8"/>
      <c r="BG102" s="75"/>
    </row>
    <row r="103" spans="7:59" ht="15" hidden="1" x14ac:dyDescent="0.25">
      <c r="G103" s="73"/>
      <c r="H103" s="15"/>
      <c r="N103" s="15"/>
      <c r="P103" s="11"/>
      <c r="T103" s="15"/>
      <c r="U103" s="15"/>
      <c r="X103" s="15"/>
      <c r="AC103" s="15"/>
      <c r="AI103" s="15"/>
      <c r="AJ103" s="15"/>
      <c r="AK103" s="15"/>
      <c r="AL103" s="15"/>
      <c r="AM103" s="15"/>
      <c r="AO103" s="15"/>
      <c r="AP103" s="15"/>
      <c r="AQ103" s="15"/>
      <c r="AS103" s="15"/>
      <c r="AU103" s="15"/>
      <c r="AW103" s="15"/>
      <c r="AY103" s="15"/>
      <c r="BB103" s="15"/>
      <c r="BC103" s="75"/>
      <c r="BD103" s="8"/>
      <c r="BE103" s="75"/>
      <c r="BF103" s="8"/>
      <c r="BG103" s="75"/>
    </row>
    <row r="104" spans="7:59" ht="15" hidden="1" x14ac:dyDescent="0.25">
      <c r="G104" s="73"/>
      <c r="H104" s="15"/>
      <c r="N104" s="15"/>
      <c r="P104" s="11"/>
      <c r="T104" s="15"/>
      <c r="U104" s="15"/>
      <c r="X104" s="15"/>
      <c r="AC104" s="15"/>
      <c r="AI104" s="15"/>
      <c r="AJ104" s="15"/>
      <c r="AK104" s="15"/>
      <c r="AL104" s="15"/>
      <c r="AM104" s="15"/>
      <c r="AO104" s="15"/>
      <c r="AP104" s="15"/>
      <c r="AQ104" s="15"/>
      <c r="AS104" s="15"/>
      <c r="AU104" s="15"/>
      <c r="AW104" s="15"/>
      <c r="AY104" s="15"/>
      <c r="BB104" s="15"/>
      <c r="BC104" s="75"/>
      <c r="BD104" s="8"/>
      <c r="BE104" s="75"/>
      <c r="BF104" s="8"/>
      <c r="BG104" s="75"/>
    </row>
    <row r="105" spans="7:59" ht="15" hidden="1" x14ac:dyDescent="0.25">
      <c r="G105" s="73"/>
      <c r="H105" s="15"/>
      <c r="N105" s="15"/>
      <c r="P105" s="11"/>
      <c r="T105" s="15"/>
      <c r="U105" s="15"/>
      <c r="X105" s="15"/>
      <c r="AC105" s="15"/>
      <c r="AI105" s="15"/>
      <c r="AJ105" s="15"/>
      <c r="AK105" s="15"/>
      <c r="AL105" s="15"/>
      <c r="AM105" s="15"/>
      <c r="AO105" s="15"/>
      <c r="AP105" s="15"/>
      <c r="AQ105" s="15"/>
      <c r="AS105" s="15"/>
      <c r="AU105" s="15"/>
      <c r="AW105" s="15"/>
      <c r="AY105" s="15"/>
      <c r="BB105" s="15"/>
      <c r="BC105" s="75"/>
      <c r="BD105" s="8"/>
      <c r="BE105" s="75"/>
      <c r="BF105" s="8"/>
      <c r="BG105" s="75"/>
    </row>
    <row r="106" spans="7:59" ht="15" hidden="1" x14ac:dyDescent="0.25">
      <c r="G106" s="73"/>
      <c r="H106" s="15"/>
      <c r="N106" s="15"/>
      <c r="P106" s="11"/>
      <c r="T106" s="15"/>
      <c r="U106" s="15"/>
      <c r="X106" s="15"/>
      <c r="AC106" s="15"/>
      <c r="AI106" s="15"/>
      <c r="AJ106" s="15"/>
      <c r="AK106" s="15"/>
      <c r="AL106" s="15"/>
      <c r="AM106" s="15"/>
      <c r="AO106" s="15"/>
      <c r="AP106" s="15"/>
      <c r="AQ106" s="15"/>
      <c r="AS106" s="15"/>
      <c r="AU106" s="15"/>
      <c r="AW106" s="15"/>
      <c r="AY106" s="15"/>
      <c r="BB106" s="15"/>
      <c r="BC106" s="75"/>
      <c r="BD106" s="8"/>
      <c r="BE106" s="75"/>
      <c r="BF106" s="8"/>
      <c r="BG106" s="75"/>
    </row>
    <row r="107" spans="7:59" ht="15" hidden="1" x14ac:dyDescent="0.25">
      <c r="G107" s="73"/>
      <c r="H107" s="15"/>
      <c r="N107" s="15"/>
      <c r="P107" s="11"/>
      <c r="T107" s="15"/>
      <c r="U107" s="15"/>
      <c r="X107" s="15"/>
      <c r="AC107" s="15"/>
      <c r="AI107" s="15"/>
      <c r="AJ107" s="15"/>
      <c r="AK107" s="15"/>
      <c r="AL107" s="15"/>
      <c r="AM107" s="15"/>
      <c r="AO107" s="15"/>
      <c r="AP107" s="15"/>
      <c r="AQ107" s="15"/>
      <c r="AS107" s="15"/>
      <c r="AU107" s="15"/>
      <c r="AW107" s="15"/>
      <c r="AY107" s="15"/>
      <c r="BB107" s="15"/>
      <c r="BC107" s="75"/>
      <c r="BD107" s="8"/>
      <c r="BE107" s="75"/>
      <c r="BF107" s="8"/>
      <c r="BG107" s="75"/>
    </row>
    <row r="108" spans="7:59" ht="15" hidden="1" x14ac:dyDescent="0.25">
      <c r="G108" s="73"/>
      <c r="H108" s="15"/>
      <c r="N108" s="15"/>
      <c r="P108" s="11"/>
      <c r="T108" s="15"/>
      <c r="U108" s="15"/>
      <c r="X108" s="15"/>
      <c r="AC108" s="15"/>
      <c r="AI108" s="15"/>
      <c r="AJ108" s="15"/>
      <c r="AK108" s="15"/>
      <c r="AL108" s="15"/>
      <c r="AM108" s="15"/>
      <c r="AO108" s="15"/>
      <c r="AP108" s="15"/>
      <c r="AQ108" s="15"/>
      <c r="AS108" s="15"/>
      <c r="AU108" s="15"/>
      <c r="AW108" s="15"/>
      <c r="AY108" s="15"/>
      <c r="BB108" s="15"/>
      <c r="BC108" s="75"/>
      <c r="BD108" s="8"/>
      <c r="BE108" s="75"/>
      <c r="BF108" s="8"/>
      <c r="BG108" s="75"/>
    </row>
    <row r="109" spans="7:59" ht="15" hidden="1" x14ac:dyDescent="0.25">
      <c r="G109" s="73"/>
      <c r="H109" s="15"/>
      <c r="N109" s="15"/>
      <c r="P109" s="11"/>
      <c r="T109" s="15"/>
      <c r="U109" s="15"/>
      <c r="X109" s="15"/>
      <c r="AC109" s="15"/>
      <c r="AI109" s="15"/>
      <c r="AJ109" s="15"/>
      <c r="AK109" s="15"/>
      <c r="AL109" s="15"/>
      <c r="AM109" s="15"/>
      <c r="AO109" s="15"/>
      <c r="AP109" s="15"/>
      <c r="AQ109" s="15"/>
      <c r="AS109" s="15"/>
      <c r="AU109" s="15"/>
      <c r="AW109" s="15"/>
      <c r="AY109" s="15"/>
      <c r="BB109" s="15"/>
      <c r="BC109" s="96"/>
      <c r="BD109" s="95"/>
      <c r="BE109" s="96"/>
      <c r="BF109" s="95"/>
      <c r="BG109" s="96"/>
    </row>
    <row r="110" spans="7:59" ht="15" hidden="1" x14ac:dyDescent="0.25">
      <c r="G110" s="73"/>
      <c r="H110" s="15"/>
      <c r="N110" s="15"/>
      <c r="P110" s="11"/>
      <c r="T110" s="15"/>
      <c r="U110" s="15"/>
      <c r="X110" s="15"/>
      <c r="AC110" s="15"/>
      <c r="AI110" s="15"/>
      <c r="AJ110" s="15"/>
      <c r="AK110" s="15"/>
      <c r="AL110" s="15"/>
      <c r="AM110" s="15"/>
      <c r="AO110" s="15"/>
      <c r="AP110" s="15"/>
      <c r="AQ110" s="15"/>
      <c r="AS110" s="15"/>
      <c r="AU110" s="15"/>
      <c r="AW110" s="15"/>
      <c r="AY110" s="15"/>
      <c r="BB110" s="15"/>
      <c r="BC110" s="96"/>
      <c r="BD110" s="95"/>
      <c r="BE110" s="96"/>
      <c r="BF110" s="95"/>
      <c r="BG110" s="96"/>
    </row>
    <row r="111" spans="7:59" s="100" customFormat="1" hidden="1" x14ac:dyDescent="0.25">
      <c r="G111" s="110"/>
      <c r="I111" s="110"/>
      <c r="P111" s="11"/>
      <c r="AP111" s="98"/>
      <c r="AQ111" s="99"/>
      <c r="AS111" s="101"/>
      <c r="AU111" s="101"/>
      <c r="AW111" s="101"/>
      <c r="AY111" s="102"/>
      <c r="BB111" s="101"/>
    </row>
    <row r="112" spans="7:59" s="100" customFormat="1" hidden="1" x14ac:dyDescent="0.25">
      <c r="G112" s="110"/>
      <c r="I112" s="110"/>
      <c r="P112" s="11"/>
      <c r="AP112" s="98"/>
      <c r="AQ112" s="99"/>
      <c r="AS112" s="101"/>
      <c r="AU112" s="101"/>
      <c r="AW112" s="101"/>
      <c r="AY112" s="102"/>
      <c r="BB112" s="101"/>
    </row>
    <row r="113" spans="7:54" s="100" customFormat="1" hidden="1" x14ac:dyDescent="0.25">
      <c r="G113" s="110"/>
      <c r="I113" s="110"/>
      <c r="P113" s="11"/>
      <c r="AP113" s="98"/>
      <c r="AQ113" s="99"/>
      <c r="AS113" s="101"/>
      <c r="AU113" s="101"/>
      <c r="AW113" s="101"/>
      <c r="AY113" s="102"/>
      <c r="BB113" s="101"/>
    </row>
    <row r="114" spans="7:54" s="100" customFormat="1" hidden="1" x14ac:dyDescent="0.25">
      <c r="G114" s="110"/>
      <c r="I114" s="110"/>
      <c r="P114" s="11"/>
      <c r="AP114" s="98"/>
      <c r="AQ114" s="99"/>
      <c r="AS114" s="101"/>
      <c r="AU114" s="101"/>
      <c r="AW114" s="101"/>
      <c r="AY114" s="102"/>
      <c r="BB114" s="101"/>
    </row>
    <row r="115" spans="7:54" s="100" customFormat="1" hidden="1" x14ac:dyDescent="0.25">
      <c r="G115" s="110"/>
      <c r="I115" s="110"/>
      <c r="P115" s="11"/>
      <c r="AP115" s="98"/>
      <c r="AQ115" s="99"/>
      <c r="AS115" s="101"/>
      <c r="AU115" s="101"/>
      <c r="AW115" s="101"/>
      <c r="AY115" s="102"/>
      <c r="BB115" s="101"/>
    </row>
    <row r="116" spans="7:54" s="100" customFormat="1" hidden="1" x14ac:dyDescent="0.25">
      <c r="G116" s="110"/>
      <c r="I116" s="110"/>
      <c r="P116" s="11"/>
      <c r="AP116" s="98"/>
      <c r="AQ116" s="99"/>
      <c r="AS116" s="101"/>
      <c r="AU116" s="101"/>
      <c r="AW116" s="101"/>
      <c r="AY116" s="102"/>
      <c r="BB116" s="101"/>
    </row>
    <row r="117" spans="7:54" s="100" customFormat="1" hidden="1" x14ac:dyDescent="0.25">
      <c r="G117" s="110"/>
      <c r="I117" s="110"/>
      <c r="P117" s="11"/>
      <c r="AP117" s="98"/>
      <c r="AQ117" s="99"/>
      <c r="AS117" s="101"/>
      <c r="AU117" s="101"/>
      <c r="AW117" s="101"/>
      <c r="AY117" s="102"/>
      <c r="BB117" s="101"/>
    </row>
    <row r="118" spans="7:54" s="100" customFormat="1" hidden="1" x14ac:dyDescent="0.25">
      <c r="G118" s="110"/>
      <c r="I118" s="110"/>
      <c r="P118" s="11"/>
      <c r="AP118" s="98"/>
      <c r="AQ118" s="99"/>
      <c r="AS118" s="101"/>
      <c r="AU118" s="101"/>
      <c r="AW118" s="101"/>
      <c r="AY118" s="102"/>
      <c r="BB118" s="101"/>
    </row>
    <row r="119" spans="7:54" s="100" customFormat="1" hidden="1" x14ac:dyDescent="0.25">
      <c r="G119" s="110"/>
      <c r="I119" s="110"/>
      <c r="P119" s="11"/>
      <c r="AP119" s="98"/>
      <c r="AQ119" s="99"/>
      <c r="AS119" s="101"/>
      <c r="AU119" s="101"/>
      <c r="AW119" s="101"/>
      <c r="AY119" s="102"/>
      <c r="BB119" s="101"/>
    </row>
    <row r="120" spans="7:54" s="100" customFormat="1" hidden="1" x14ac:dyDescent="0.25">
      <c r="G120" s="110"/>
      <c r="I120" s="110"/>
      <c r="P120" s="11"/>
      <c r="AP120" s="98"/>
      <c r="AQ120" s="99"/>
      <c r="AS120" s="101"/>
      <c r="AU120" s="101"/>
      <c r="AW120" s="101"/>
      <c r="AY120" s="102"/>
      <c r="BB120" s="101"/>
    </row>
    <row r="121" spans="7:54" s="100" customFormat="1" hidden="1" x14ac:dyDescent="0.25">
      <c r="G121" s="110"/>
      <c r="I121" s="110"/>
      <c r="P121" s="11"/>
      <c r="AP121" s="98"/>
      <c r="AQ121" s="99"/>
      <c r="AS121" s="101"/>
      <c r="AU121" s="101"/>
      <c r="AW121" s="101"/>
      <c r="AY121" s="102"/>
      <c r="BB121" s="101"/>
    </row>
    <row r="122" spans="7:54" s="100" customFormat="1" hidden="1" x14ac:dyDescent="0.25">
      <c r="G122" s="110"/>
      <c r="I122" s="110"/>
      <c r="P122" s="11"/>
      <c r="AP122" s="98"/>
      <c r="AQ122" s="99"/>
      <c r="AS122" s="101"/>
      <c r="AU122" s="101"/>
      <c r="AW122" s="101"/>
      <c r="AY122" s="102"/>
      <c r="BB122" s="101"/>
    </row>
    <row r="123" spans="7:54" s="100" customFormat="1" hidden="1" x14ac:dyDescent="0.25">
      <c r="G123" s="110"/>
      <c r="I123" s="110"/>
      <c r="P123" s="11"/>
      <c r="AP123" s="98"/>
      <c r="AQ123" s="99"/>
      <c r="AS123" s="101"/>
      <c r="AU123" s="101"/>
      <c r="AW123" s="101"/>
      <c r="AY123" s="102"/>
      <c r="BB123" s="101"/>
    </row>
    <row r="124" spans="7:54" hidden="1" x14ac:dyDescent="0.25">
      <c r="G124" s="73"/>
      <c r="H124" s="15"/>
      <c r="P124" s="11"/>
      <c r="T124" s="60"/>
      <c r="AC124" s="57"/>
      <c r="AI124" s="15"/>
      <c r="AJ124" s="15"/>
      <c r="AK124" s="15"/>
      <c r="AL124" s="15"/>
      <c r="AM124" s="15"/>
    </row>
    <row r="125" spans="7:54" hidden="1" x14ac:dyDescent="0.25">
      <c r="G125" s="73"/>
      <c r="H125" s="15"/>
      <c r="P125" s="11"/>
      <c r="T125" s="60"/>
      <c r="AC125" s="57"/>
      <c r="AI125" s="15"/>
      <c r="AJ125" s="15"/>
      <c r="AK125" s="15"/>
      <c r="AL125" s="15"/>
      <c r="AM125" s="15"/>
    </row>
    <row r="126" spans="7:54" hidden="1" x14ac:dyDescent="0.25">
      <c r="G126" s="73"/>
      <c r="H126" s="15"/>
      <c r="P126" s="11"/>
      <c r="T126" s="60"/>
      <c r="AC126" s="57"/>
      <c r="AI126" s="15"/>
      <c r="AJ126" s="15"/>
      <c r="AK126" s="15"/>
      <c r="AL126" s="15"/>
      <c r="AM126" s="15"/>
    </row>
    <row r="127" spans="7:54" hidden="1" x14ac:dyDescent="0.25">
      <c r="G127" s="73"/>
      <c r="H127" s="15"/>
      <c r="P127" s="11"/>
      <c r="T127" s="60"/>
      <c r="AC127" s="57"/>
      <c r="AI127" s="15"/>
      <c r="AJ127" s="15"/>
      <c r="AK127" s="15"/>
      <c r="AL127" s="15"/>
      <c r="AM127" s="15"/>
    </row>
    <row r="128" spans="7:54" hidden="1" x14ac:dyDescent="0.25">
      <c r="G128" s="73"/>
      <c r="H128" s="15"/>
      <c r="P128" s="11"/>
      <c r="T128" s="60"/>
      <c r="AC128" s="57"/>
      <c r="AI128" s="15"/>
      <c r="AJ128" s="15"/>
      <c r="AK128" s="15"/>
      <c r="AL128" s="15"/>
      <c r="AM128" s="15"/>
    </row>
    <row r="129" spans="7:39" hidden="1" x14ac:dyDescent="0.25">
      <c r="G129" s="73"/>
      <c r="H129" s="15"/>
      <c r="P129" s="11"/>
      <c r="T129" s="60"/>
      <c r="AC129" s="57"/>
      <c r="AI129" s="15"/>
      <c r="AJ129" s="15"/>
      <c r="AK129" s="15"/>
      <c r="AL129" s="15"/>
      <c r="AM129" s="15"/>
    </row>
    <row r="130" spans="7:39" hidden="1" x14ac:dyDescent="0.25">
      <c r="G130" s="73"/>
      <c r="H130" s="15"/>
      <c r="P130" s="11"/>
      <c r="T130" s="60"/>
      <c r="AC130" s="57"/>
      <c r="AI130" s="15"/>
      <c r="AJ130" s="15"/>
      <c r="AK130" s="15"/>
      <c r="AL130" s="15"/>
      <c r="AM130" s="15"/>
    </row>
    <row r="131" spans="7:39" ht="17.25" hidden="1" customHeight="1" x14ac:dyDescent="0.25">
      <c r="G131" s="73"/>
      <c r="H131" s="15"/>
      <c r="N131" s="15"/>
      <c r="P131" s="11"/>
      <c r="T131" s="60"/>
      <c r="AC131" s="57"/>
      <c r="AI131" s="15"/>
      <c r="AJ131" s="15"/>
      <c r="AK131" s="15"/>
      <c r="AL131" s="15"/>
      <c r="AM131" s="15"/>
    </row>
    <row r="132" spans="7:39" ht="17.25" hidden="1" customHeight="1" x14ac:dyDescent="0.25">
      <c r="G132" s="73"/>
      <c r="H132" s="15"/>
      <c r="N132" s="15"/>
      <c r="P132" s="11"/>
      <c r="T132" s="60"/>
      <c r="AC132" s="57"/>
      <c r="AI132" s="15"/>
      <c r="AJ132" s="15"/>
      <c r="AK132" s="15"/>
      <c r="AL132" s="15"/>
      <c r="AM132" s="15"/>
    </row>
    <row r="133" spans="7:39" ht="17.25" hidden="1" customHeight="1" x14ac:dyDescent="0.25">
      <c r="G133" s="73"/>
      <c r="H133" s="15"/>
      <c r="N133" s="15"/>
      <c r="P133" s="11"/>
      <c r="T133" s="60"/>
      <c r="AC133" s="57"/>
      <c r="AI133" s="15"/>
      <c r="AJ133" s="15"/>
      <c r="AK133" s="15"/>
      <c r="AL133" s="15"/>
      <c r="AM133" s="15"/>
    </row>
    <row r="134" spans="7:39" ht="17.25" hidden="1" customHeight="1" x14ac:dyDescent="0.25">
      <c r="G134" s="73"/>
      <c r="H134" s="15"/>
      <c r="N134" s="15"/>
      <c r="P134" s="11"/>
      <c r="T134" s="60"/>
      <c r="AC134" s="57"/>
      <c r="AI134" s="15"/>
      <c r="AJ134" s="15"/>
      <c r="AK134" s="15"/>
      <c r="AL134" s="15"/>
      <c r="AM134" s="15"/>
    </row>
    <row r="135" spans="7:39" ht="17.25" hidden="1" customHeight="1" x14ac:dyDescent="0.25">
      <c r="G135" s="73"/>
      <c r="H135" s="15"/>
      <c r="N135" s="15"/>
      <c r="P135" s="11"/>
      <c r="T135" s="60"/>
      <c r="AC135" s="57"/>
      <c r="AI135" s="15"/>
      <c r="AJ135" s="15"/>
      <c r="AK135" s="15"/>
      <c r="AL135" s="15"/>
      <c r="AM135" s="15"/>
    </row>
    <row r="136" spans="7:39" ht="17.25" hidden="1" customHeight="1" x14ac:dyDescent="0.25">
      <c r="G136" s="73"/>
      <c r="H136" s="15"/>
      <c r="N136" s="15"/>
      <c r="P136" s="11"/>
      <c r="T136" s="60"/>
      <c r="AC136" s="57"/>
      <c r="AI136" s="15"/>
      <c r="AJ136" s="15"/>
      <c r="AK136" s="15"/>
      <c r="AL136" s="15"/>
      <c r="AM136" s="15"/>
    </row>
    <row r="137" spans="7:39" ht="17.25" hidden="1" customHeight="1" x14ac:dyDescent="0.25">
      <c r="G137" s="73"/>
      <c r="H137" s="15"/>
      <c r="N137" s="15"/>
      <c r="P137" s="11"/>
      <c r="T137" s="60"/>
      <c r="AC137" s="57"/>
      <c r="AI137" s="15"/>
      <c r="AJ137" s="15"/>
      <c r="AK137" s="15"/>
      <c r="AL137" s="15"/>
      <c r="AM137" s="15"/>
    </row>
    <row r="138" spans="7:39" x14ac:dyDescent="0.25">
      <c r="N138" s="111"/>
      <c r="P138" s="66"/>
      <c r="AC138" s="142"/>
    </row>
    <row r="139" spans="7:39" x14ac:dyDescent="0.25">
      <c r="N139" s="111"/>
    </row>
    <row r="140" spans="7:39" x14ac:dyDescent="0.25">
      <c r="N140" s="111"/>
      <c r="AC140" s="142"/>
    </row>
    <row r="141" spans="7:39" x14ac:dyDescent="0.25">
      <c r="T141" s="73"/>
    </row>
  </sheetData>
  <autoFilter ref="A5:BG137">
    <filterColumn colId="6">
      <filters>
        <dateGroupItem year="2019" dateTimeGrouping="year"/>
      </filters>
    </filterColumn>
    <filterColumn colId="16">
      <filters>
        <filter val="Celebrado"/>
      </filters>
    </filterColumn>
  </autoFilter>
  <mergeCells count="3">
    <mergeCell ref="A1:A4"/>
    <mergeCell ref="B1:BF4"/>
    <mergeCell ref="BG1:BG2"/>
  </mergeCells>
  <conditionalFormatting sqref="R34 R44:R46 R57:R92 R50:R52">
    <cfRule type="containsText" dxfId="81" priority="279" operator="containsText" text="TERMINADO">
      <formula>NOT(ISERROR(SEARCH("TERMINADO",R34)))</formula>
    </cfRule>
  </conditionalFormatting>
  <conditionalFormatting sqref="R34 R44:R46 R57:R92 R50:R52">
    <cfRule type="cellIs" dxfId="80" priority="278" operator="equal">
      <formula>"DESIERTA"</formula>
    </cfRule>
  </conditionalFormatting>
  <conditionalFormatting sqref="S34 S44:S46 S57:S92 S50:S52">
    <cfRule type="containsText" dxfId="79" priority="277" operator="containsText" text="LIQUIDADO">
      <formula>NOT(ISERROR(SEARCH("LIQUIDADO",S34)))</formula>
    </cfRule>
  </conditionalFormatting>
  <conditionalFormatting sqref="R13:R14 R17:R20">
    <cfRule type="containsText" dxfId="78" priority="208" operator="containsText" text="TERMINADO">
      <formula>NOT(ISERROR(SEARCH("TERMINADO",R13)))</formula>
    </cfRule>
  </conditionalFormatting>
  <conditionalFormatting sqref="R13:R14 R17:R20">
    <cfRule type="cellIs" dxfId="77" priority="207" operator="equal">
      <formula>"DESIERTA"</formula>
    </cfRule>
  </conditionalFormatting>
  <conditionalFormatting sqref="S13:S14 S17:S20">
    <cfRule type="containsText" dxfId="76" priority="206" operator="containsText" text="LIQUIDADO">
      <formula>NOT(ISERROR(SEARCH("LIQUIDADO",S13)))</formula>
    </cfRule>
  </conditionalFormatting>
  <conditionalFormatting sqref="R38">
    <cfRule type="containsText" dxfId="75" priority="155" operator="containsText" text="TERMINADO">
      <formula>NOT(ISERROR(SEARCH("TERMINADO",R38)))</formula>
    </cfRule>
  </conditionalFormatting>
  <conditionalFormatting sqref="R38">
    <cfRule type="cellIs" dxfId="74" priority="154" operator="equal">
      <formula>"DESIERTA"</formula>
    </cfRule>
  </conditionalFormatting>
  <conditionalFormatting sqref="S38">
    <cfRule type="containsText" dxfId="73" priority="153" operator="containsText" text="LIQUIDADO">
      <formula>NOT(ISERROR(SEARCH("LIQUIDADO",S38)))</formula>
    </cfRule>
  </conditionalFormatting>
  <conditionalFormatting sqref="Q21">
    <cfRule type="containsText" dxfId="72" priority="111" operator="containsText" text="TERMINADO">
      <formula>NOT(ISERROR(SEARCH("TERMINADO",Q21)))</formula>
    </cfRule>
  </conditionalFormatting>
  <conditionalFormatting sqref="Q21">
    <cfRule type="cellIs" dxfId="71" priority="110" operator="equal">
      <formula>"DESIERTA"</formula>
    </cfRule>
  </conditionalFormatting>
  <conditionalFormatting sqref="R28">
    <cfRule type="containsText" dxfId="70" priority="84" operator="containsText" text="TERMINADO">
      <formula>NOT(ISERROR(SEARCH("TERMINADO",R28)))</formula>
    </cfRule>
  </conditionalFormatting>
  <conditionalFormatting sqref="R28">
    <cfRule type="cellIs" dxfId="69" priority="83" operator="equal">
      <formula>"DESIERTA"</formula>
    </cfRule>
  </conditionalFormatting>
  <conditionalFormatting sqref="S28">
    <cfRule type="containsText" dxfId="68" priority="82" operator="containsText" text="LIQUIDADO">
      <formula>NOT(ISERROR(SEARCH("LIQUIDADO",S28)))</formula>
    </cfRule>
  </conditionalFormatting>
  <conditionalFormatting sqref="R7">
    <cfRule type="containsText" dxfId="67" priority="81" operator="containsText" text="TERMINADO">
      <formula>NOT(ISERROR(SEARCH("TERMINADO",R7)))</formula>
    </cfRule>
  </conditionalFormatting>
  <conditionalFormatting sqref="R7">
    <cfRule type="cellIs" dxfId="66" priority="80" operator="equal">
      <formula>"DESIERTA"</formula>
    </cfRule>
  </conditionalFormatting>
  <conditionalFormatting sqref="S7">
    <cfRule type="containsText" dxfId="65" priority="79" operator="containsText" text="LIQUIDADO">
      <formula>NOT(ISERROR(SEARCH("LIQUIDADO",S7)))</formula>
    </cfRule>
  </conditionalFormatting>
  <conditionalFormatting sqref="R12">
    <cfRule type="containsText" dxfId="64" priority="69" operator="containsText" text="TERMINADO">
      <formula>NOT(ISERROR(SEARCH("TERMINADO",R12)))</formula>
    </cfRule>
  </conditionalFormatting>
  <conditionalFormatting sqref="R12">
    <cfRule type="cellIs" dxfId="63" priority="68" operator="equal">
      <formula>"DESIERTA"</formula>
    </cfRule>
  </conditionalFormatting>
  <conditionalFormatting sqref="S12">
    <cfRule type="containsText" dxfId="62" priority="67" operator="containsText" text="LIQUIDADO">
      <formula>NOT(ISERROR(SEARCH("LIQUIDADO",S12)))</formula>
    </cfRule>
  </conditionalFormatting>
  <conditionalFormatting sqref="R15">
    <cfRule type="containsText" dxfId="61" priority="66" operator="containsText" text="TERMINADO">
      <formula>NOT(ISERROR(SEARCH("TERMINADO",R15)))</formula>
    </cfRule>
  </conditionalFormatting>
  <conditionalFormatting sqref="R15">
    <cfRule type="cellIs" dxfId="60" priority="65" operator="equal">
      <formula>"DESIERTA"</formula>
    </cfRule>
  </conditionalFormatting>
  <conditionalFormatting sqref="S15">
    <cfRule type="containsText" dxfId="59" priority="64" operator="containsText" text="LIQUIDADO">
      <formula>NOT(ISERROR(SEARCH("LIQUIDADO",S15)))</formula>
    </cfRule>
  </conditionalFormatting>
  <conditionalFormatting sqref="R11">
    <cfRule type="containsText" dxfId="58" priority="72" operator="containsText" text="TERMINADO">
      <formula>NOT(ISERROR(SEARCH("TERMINADO",R11)))</formula>
    </cfRule>
  </conditionalFormatting>
  <conditionalFormatting sqref="R11">
    <cfRule type="cellIs" dxfId="57" priority="71" operator="equal">
      <formula>"DESIERTA"</formula>
    </cfRule>
  </conditionalFormatting>
  <conditionalFormatting sqref="S11">
    <cfRule type="containsText" dxfId="56" priority="70" operator="containsText" text="LIQUIDADO">
      <formula>NOT(ISERROR(SEARCH("LIQUIDADO",S11)))</formula>
    </cfRule>
  </conditionalFormatting>
  <conditionalFormatting sqref="R16">
    <cfRule type="containsText" dxfId="55" priority="63" operator="containsText" text="TERMINADO">
      <formula>NOT(ISERROR(SEARCH("TERMINADO",R16)))</formula>
    </cfRule>
  </conditionalFormatting>
  <conditionalFormatting sqref="R16">
    <cfRule type="cellIs" dxfId="54" priority="62" operator="equal">
      <formula>"DESIERTA"</formula>
    </cfRule>
  </conditionalFormatting>
  <conditionalFormatting sqref="S16">
    <cfRule type="containsText" dxfId="53" priority="61" operator="containsText" text="LIQUIDADO">
      <formula>NOT(ISERROR(SEARCH("LIQUIDADO",S16)))</formula>
    </cfRule>
  </conditionalFormatting>
  <conditionalFormatting sqref="R6">
    <cfRule type="containsText" dxfId="52" priority="60" operator="containsText" text="TERMINADO">
      <formula>NOT(ISERROR(SEARCH("TERMINADO",R6)))</formula>
    </cfRule>
  </conditionalFormatting>
  <conditionalFormatting sqref="R6">
    <cfRule type="cellIs" dxfId="51" priority="59" operator="equal">
      <formula>"DESIERTA"</formula>
    </cfRule>
  </conditionalFormatting>
  <conditionalFormatting sqref="S6">
    <cfRule type="containsText" dxfId="50" priority="58" operator="containsText" text="LIQUIDADO">
      <formula>NOT(ISERROR(SEARCH("LIQUIDADO",S6)))</formula>
    </cfRule>
  </conditionalFormatting>
  <conditionalFormatting sqref="R9">
    <cfRule type="containsText" dxfId="49" priority="57" operator="containsText" text="TERMINADO">
      <formula>NOT(ISERROR(SEARCH("TERMINADO",R9)))</formula>
    </cfRule>
  </conditionalFormatting>
  <conditionalFormatting sqref="R9">
    <cfRule type="cellIs" dxfId="48" priority="56" operator="equal">
      <formula>"DESIERTA"</formula>
    </cfRule>
  </conditionalFormatting>
  <conditionalFormatting sqref="S9">
    <cfRule type="containsText" dxfId="47" priority="55" operator="containsText" text="LIQUIDADO">
      <formula>NOT(ISERROR(SEARCH("LIQUIDADO",S9)))</formula>
    </cfRule>
  </conditionalFormatting>
  <conditionalFormatting sqref="R8">
    <cfRule type="containsText" dxfId="46" priority="54" operator="containsText" text="TERMINADO">
      <formula>NOT(ISERROR(SEARCH("TERMINADO",R8)))</formula>
    </cfRule>
  </conditionalFormatting>
  <conditionalFormatting sqref="R8">
    <cfRule type="cellIs" dxfId="45" priority="53" operator="equal">
      <formula>"DESIERTA"</formula>
    </cfRule>
  </conditionalFormatting>
  <conditionalFormatting sqref="R10">
    <cfRule type="containsText" dxfId="44" priority="51" operator="containsText" text="TERMINADO">
      <formula>NOT(ISERROR(SEARCH("TERMINADO",R10)))</formula>
    </cfRule>
  </conditionalFormatting>
  <conditionalFormatting sqref="R10">
    <cfRule type="cellIs" dxfId="43" priority="50" operator="equal">
      <formula>"DESIERTA"</formula>
    </cfRule>
  </conditionalFormatting>
  <conditionalFormatting sqref="S10">
    <cfRule type="containsText" dxfId="42" priority="49" operator="containsText" text="LIQUIDADO">
      <formula>NOT(ISERROR(SEARCH("LIQUIDADO",S10)))</formula>
    </cfRule>
  </conditionalFormatting>
  <conditionalFormatting sqref="R22">
    <cfRule type="containsText" dxfId="41" priority="48" operator="containsText" text="TERMINADO">
      <formula>NOT(ISERROR(SEARCH("TERMINADO",R22)))</formula>
    </cfRule>
  </conditionalFormatting>
  <conditionalFormatting sqref="R22">
    <cfRule type="cellIs" dxfId="40" priority="47" operator="equal">
      <formula>"DESIERTA"</formula>
    </cfRule>
  </conditionalFormatting>
  <conditionalFormatting sqref="S22">
    <cfRule type="containsText" dxfId="39" priority="46" operator="containsText" text="LIQUIDADO">
      <formula>NOT(ISERROR(SEARCH("LIQUIDADO",S22)))</formula>
    </cfRule>
  </conditionalFormatting>
  <conditionalFormatting sqref="AA22">
    <cfRule type="containsText" dxfId="38" priority="45" operator="containsText" text="LIQUIDADO">
      <formula>NOT(ISERROR(SEARCH("LIQUIDADO",AA22)))</formula>
    </cfRule>
  </conditionalFormatting>
  <conditionalFormatting sqref="R23">
    <cfRule type="containsText" dxfId="37" priority="44" operator="containsText" text="TERMINADO">
      <formula>NOT(ISERROR(SEARCH("TERMINADO",R23)))</formula>
    </cfRule>
  </conditionalFormatting>
  <conditionalFormatting sqref="R23">
    <cfRule type="cellIs" dxfId="36" priority="43" operator="equal">
      <formula>"DESIERTA"</formula>
    </cfRule>
  </conditionalFormatting>
  <conditionalFormatting sqref="S23">
    <cfRule type="containsText" dxfId="35" priority="42" operator="containsText" text="LIQUIDADO">
      <formula>NOT(ISERROR(SEARCH("LIQUIDADO",S23)))</formula>
    </cfRule>
  </conditionalFormatting>
  <conditionalFormatting sqref="R24">
    <cfRule type="containsText" dxfId="34" priority="41" operator="containsText" text="TERMINADO">
      <formula>NOT(ISERROR(SEARCH("TERMINADO",R24)))</formula>
    </cfRule>
  </conditionalFormatting>
  <conditionalFormatting sqref="R24">
    <cfRule type="cellIs" dxfId="33" priority="40" operator="equal">
      <formula>"DESIERTA"</formula>
    </cfRule>
  </conditionalFormatting>
  <conditionalFormatting sqref="S24">
    <cfRule type="containsText" dxfId="32" priority="39" operator="containsText" text="LIQUIDADO">
      <formula>NOT(ISERROR(SEARCH("LIQUIDADO",S24)))</formula>
    </cfRule>
  </conditionalFormatting>
  <conditionalFormatting sqref="R25">
    <cfRule type="containsText" dxfId="31" priority="38" operator="containsText" text="TERMINADO">
      <formula>NOT(ISERROR(SEARCH("TERMINADO",R25)))</formula>
    </cfRule>
  </conditionalFormatting>
  <conditionalFormatting sqref="R25">
    <cfRule type="cellIs" dxfId="30" priority="37" operator="equal">
      <formula>"DESIERTA"</formula>
    </cfRule>
  </conditionalFormatting>
  <conditionalFormatting sqref="S25:S26">
    <cfRule type="containsText" dxfId="29" priority="36" operator="containsText" text="LIQUIDADO">
      <formula>NOT(ISERROR(SEARCH("LIQUIDADO",S25)))</formula>
    </cfRule>
  </conditionalFormatting>
  <conditionalFormatting sqref="R39">
    <cfRule type="containsText" dxfId="28" priority="35" operator="containsText" text="TERMINADO">
      <formula>NOT(ISERROR(SEARCH("TERMINADO",R39)))</formula>
    </cfRule>
  </conditionalFormatting>
  <conditionalFormatting sqref="R39">
    <cfRule type="cellIs" dxfId="27" priority="34" operator="equal">
      <formula>"DESIERTA"</formula>
    </cfRule>
  </conditionalFormatting>
  <conditionalFormatting sqref="S39">
    <cfRule type="containsText" dxfId="26" priority="33" operator="containsText" text="LIQUIDADO">
      <formula>NOT(ISERROR(SEARCH("LIQUIDADO",S39)))</formula>
    </cfRule>
  </conditionalFormatting>
  <conditionalFormatting sqref="R40">
    <cfRule type="containsText" dxfId="25" priority="32" operator="containsText" text="TERMINADO">
      <formula>NOT(ISERROR(SEARCH("TERMINADO",R40)))</formula>
    </cfRule>
  </conditionalFormatting>
  <conditionalFormatting sqref="R40">
    <cfRule type="cellIs" dxfId="24" priority="31" operator="equal">
      <formula>"DESIERTA"</formula>
    </cfRule>
  </conditionalFormatting>
  <conditionalFormatting sqref="S40">
    <cfRule type="containsText" dxfId="23" priority="30" operator="containsText" text="LIQUIDADO">
      <formula>NOT(ISERROR(SEARCH("LIQUIDADO",S40)))</formula>
    </cfRule>
  </conditionalFormatting>
  <conditionalFormatting sqref="R41">
    <cfRule type="containsText" dxfId="22" priority="29" operator="containsText" text="TERMINADO">
      <formula>NOT(ISERROR(SEARCH("TERMINADO",R41)))</formula>
    </cfRule>
  </conditionalFormatting>
  <conditionalFormatting sqref="R41">
    <cfRule type="cellIs" dxfId="21" priority="28" operator="equal">
      <formula>"DESIERTA"</formula>
    </cfRule>
  </conditionalFormatting>
  <conditionalFormatting sqref="S41">
    <cfRule type="containsText" dxfId="20" priority="27" operator="containsText" text="LIQUIDADO">
      <formula>NOT(ISERROR(SEARCH("LIQUIDADO",S41)))</formula>
    </cfRule>
  </conditionalFormatting>
  <conditionalFormatting sqref="R42">
    <cfRule type="containsText" dxfId="19" priority="26" operator="containsText" text="TERMINADO">
      <formula>NOT(ISERROR(SEARCH("TERMINADO",R42)))</formula>
    </cfRule>
  </conditionalFormatting>
  <conditionalFormatting sqref="R42">
    <cfRule type="cellIs" dxfId="18" priority="25" operator="equal">
      <formula>"DESIERTA"</formula>
    </cfRule>
  </conditionalFormatting>
  <conditionalFormatting sqref="S42">
    <cfRule type="containsText" dxfId="17" priority="24" operator="containsText" text="LIQUIDADO">
      <formula>NOT(ISERROR(SEARCH("LIQUIDADO",S42)))</formula>
    </cfRule>
  </conditionalFormatting>
  <conditionalFormatting sqref="R43">
    <cfRule type="containsText" dxfId="16" priority="23" operator="containsText" text="TERMINADO">
      <formula>NOT(ISERROR(SEARCH("TERMINADO",R43)))</formula>
    </cfRule>
  </conditionalFormatting>
  <conditionalFormatting sqref="R43">
    <cfRule type="cellIs" dxfId="15" priority="22" operator="equal">
      <formula>"DESIERTA"</formula>
    </cfRule>
  </conditionalFormatting>
  <conditionalFormatting sqref="S43">
    <cfRule type="containsText" dxfId="14" priority="21" operator="containsText" text="LIQUIDADO">
      <formula>NOT(ISERROR(SEARCH("LIQUIDADO",S43)))</formula>
    </cfRule>
  </conditionalFormatting>
  <conditionalFormatting sqref="R53 R55:R56">
    <cfRule type="containsText" dxfId="13" priority="20" operator="containsText" text="TERMINADO">
      <formula>NOT(ISERROR(SEARCH("TERMINADO",R53)))</formula>
    </cfRule>
  </conditionalFormatting>
  <conditionalFormatting sqref="R53 R55:R56">
    <cfRule type="cellIs" dxfId="12" priority="19" operator="equal">
      <formula>"DESIERTA"</formula>
    </cfRule>
  </conditionalFormatting>
  <conditionalFormatting sqref="S53 S55:S56">
    <cfRule type="containsText" dxfId="11" priority="18" operator="containsText" text="LIQUIDADO">
      <formula>NOT(ISERROR(SEARCH("LIQUIDADO",S53)))</formula>
    </cfRule>
  </conditionalFormatting>
  <conditionalFormatting sqref="S54">
    <cfRule type="containsText" dxfId="10" priority="15" operator="containsText" text="LIQUIDADO">
      <formula>NOT(ISERROR(SEARCH("LIQUIDADO",S54)))</formula>
    </cfRule>
  </conditionalFormatting>
  <conditionalFormatting sqref="S47">
    <cfRule type="containsText" dxfId="9" priority="12" operator="containsText" text="LIQUIDADO">
      <formula>NOT(ISERROR(SEARCH("LIQUIDADO",S47)))</formula>
    </cfRule>
  </conditionalFormatting>
  <conditionalFormatting sqref="S49">
    <cfRule type="containsText" dxfId="8" priority="9" operator="containsText" text="LIQUIDADO">
      <formula>NOT(ISERROR(SEARCH("LIQUIDADO",S49)))</formula>
    </cfRule>
  </conditionalFormatting>
  <conditionalFormatting sqref="R54 R47:R49">
    <cfRule type="containsText" dxfId="7" priority="8" operator="containsText" text="TERMINADO">
      <formula>NOT(ISERROR(SEARCH("TERMINADO",R47)))</formula>
    </cfRule>
  </conditionalFormatting>
  <conditionalFormatting sqref="R54 R47:R49">
    <cfRule type="cellIs" dxfId="6" priority="7" operator="equal">
      <formula>"DESIERTA"</formula>
    </cfRule>
  </conditionalFormatting>
  <conditionalFormatting sqref="R26">
    <cfRule type="containsText" dxfId="5" priority="6" operator="containsText" text="TERMINADO">
      <formula>NOT(ISERROR(SEARCH("TERMINADO",R26)))</formula>
    </cfRule>
  </conditionalFormatting>
  <conditionalFormatting sqref="R26">
    <cfRule type="cellIs" dxfId="4" priority="5" operator="equal">
      <formula>"DESIERTA"</formula>
    </cfRule>
  </conditionalFormatting>
  <conditionalFormatting sqref="R35:R37">
    <cfRule type="containsText" dxfId="3" priority="4" operator="containsText" text="TERMINADO">
      <formula>NOT(ISERROR(SEARCH("TERMINADO",R35)))</formula>
    </cfRule>
  </conditionalFormatting>
  <conditionalFormatting sqref="R35:R37">
    <cfRule type="cellIs" dxfId="2" priority="3" operator="equal">
      <formula>"DESIERTA"</formula>
    </cfRule>
  </conditionalFormatting>
  <conditionalFormatting sqref="S35:S37">
    <cfRule type="containsText" dxfId="1" priority="2" operator="containsText" text="LIQUIDADO">
      <formula>NOT(ISERROR(SEARCH("LIQUIDADO",S35)))</formula>
    </cfRule>
  </conditionalFormatting>
  <conditionalFormatting sqref="S8">
    <cfRule type="containsText" dxfId="0" priority="1" operator="containsText" text="LIQUIDADO">
      <formula>NOT(ISERROR(SEARCH("LIQUIDADO",S8)))</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opLeftCell="A4" workbookViewId="0">
      <selection activeCell="B14" sqref="B14"/>
    </sheetView>
  </sheetViews>
  <sheetFormatPr baseColWidth="10" defaultRowHeight="15" x14ac:dyDescent="0.25"/>
  <cols>
    <col min="1" max="1" width="52.5703125" style="15" bestFit="1" customWidth="1"/>
    <col min="2" max="2" width="204.140625" style="15" bestFit="1" customWidth="1"/>
    <col min="3" max="16384" width="11.42578125" style="15"/>
  </cols>
  <sheetData>
    <row r="1" spans="1:2" x14ac:dyDescent="0.25">
      <c r="A1" s="31" t="s">
        <v>4</v>
      </c>
      <c r="B1" s="32" t="s">
        <v>58</v>
      </c>
    </row>
    <row r="2" spans="1:2" x14ac:dyDescent="0.25">
      <c r="A2" s="31" t="s">
        <v>5</v>
      </c>
      <c r="B2" s="15" t="s">
        <v>59</v>
      </c>
    </row>
    <row r="3" spans="1:2" x14ac:dyDescent="0.25">
      <c r="A3" s="33" t="s">
        <v>6</v>
      </c>
      <c r="B3" s="15" t="s">
        <v>60</v>
      </c>
    </row>
    <row r="4" spans="1:2" x14ac:dyDescent="0.25">
      <c r="A4" s="33" t="s">
        <v>7</v>
      </c>
      <c r="B4" s="15" t="s">
        <v>61</v>
      </c>
    </row>
    <row r="5" spans="1:2" x14ac:dyDescent="0.25">
      <c r="A5" s="34" t="s">
        <v>8</v>
      </c>
      <c r="B5" s="15" t="s">
        <v>62</v>
      </c>
    </row>
    <row r="6" spans="1:2" x14ac:dyDescent="0.25">
      <c r="A6" s="34" t="s">
        <v>9</v>
      </c>
      <c r="B6" s="15" t="s">
        <v>63</v>
      </c>
    </row>
    <row r="7" spans="1:2" x14ac:dyDescent="0.25">
      <c r="A7" s="35" t="s">
        <v>10</v>
      </c>
      <c r="B7" s="36" t="s">
        <v>64</v>
      </c>
    </row>
    <row r="8" spans="1:2" x14ac:dyDescent="0.25">
      <c r="A8" s="33" t="s">
        <v>11</v>
      </c>
      <c r="B8" s="15" t="s">
        <v>65</v>
      </c>
    </row>
    <row r="9" spans="1:2" x14ac:dyDescent="0.25">
      <c r="A9" s="33" t="s">
        <v>12</v>
      </c>
      <c r="B9" s="15" t="s">
        <v>66</v>
      </c>
    </row>
    <row r="10" spans="1:2" x14ac:dyDescent="0.25">
      <c r="A10" s="33" t="s">
        <v>13</v>
      </c>
      <c r="B10" s="15" t="s">
        <v>67</v>
      </c>
    </row>
    <row r="11" spans="1:2" x14ac:dyDescent="0.25">
      <c r="A11" s="33" t="s">
        <v>14</v>
      </c>
      <c r="B11" s="37" t="s">
        <v>68</v>
      </c>
    </row>
    <row r="12" spans="1:2" x14ac:dyDescent="0.25">
      <c r="A12" s="38" t="s">
        <v>15</v>
      </c>
      <c r="B12" s="36" t="s">
        <v>69</v>
      </c>
    </row>
    <row r="13" spans="1:2" x14ac:dyDescent="0.25">
      <c r="A13" s="38" t="s">
        <v>16</v>
      </c>
      <c r="B13" s="36" t="s">
        <v>69</v>
      </c>
    </row>
    <row r="14" spans="1:2" x14ac:dyDescent="0.25">
      <c r="A14" s="39" t="s">
        <v>17</v>
      </c>
      <c r="B14" s="37" t="s">
        <v>70</v>
      </c>
    </row>
    <row r="15" spans="1:2" x14ac:dyDescent="0.25">
      <c r="A15" s="38" t="s">
        <v>18</v>
      </c>
      <c r="B15" s="36" t="s">
        <v>71</v>
      </c>
    </row>
    <row r="16" spans="1:2" x14ac:dyDescent="0.25">
      <c r="A16" s="40" t="s">
        <v>19</v>
      </c>
      <c r="B16" s="36" t="s">
        <v>72</v>
      </c>
    </row>
    <row r="17" spans="1:2" x14ac:dyDescent="0.25">
      <c r="A17" s="33" t="s">
        <v>20</v>
      </c>
      <c r="B17" s="36" t="s">
        <v>73</v>
      </c>
    </row>
    <row r="18" spans="1:2" x14ac:dyDescent="0.25">
      <c r="A18" s="33" t="s">
        <v>21</v>
      </c>
      <c r="B18" s="30" t="s">
        <v>74</v>
      </c>
    </row>
    <row r="19" spans="1:2" x14ac:dyDescent="0.25">
      <c r="A19" s="33" t="s">
        <v>22</v>
      </c>
      <c r="B19" s="15" t="s">
        <v>75</v>
      </c>
    </row>
    <row r="20" spans="1:2" x14ac:dyDescent="0.25">
      <c r="A20" s="40" t="s">
        <v>23</v>
      </c>
      <c r="B20" s="36" t="s">
        <v>76</v>
      </c>
    </row>
    <row r="21" spans="1:2" x14ac:dyDescent="0.25">
      <c r="A21" s="33" t="s">
        <v>24</v>
      </c>
      <c r="B21" s="36" t="s">
        <v>77</v>
      </c>
    </row>
    <row r="22" spans="1:2" x14ac:dyDescent="0.25">
      <c r="A22" s="33" t="s">
        <v>25</v>
      </c>
      <c r="B22" s="36" t="s">
        <v>78</v>
      </c>
    </row>
    <row r="23" spans="1:2" x14ac:dyDescent="0.25">
      <c r="A23" s="33" t="s">
        <v>79</v>
      </c>
      <c r="B23" s="36" t="s">
        <v>80</v>
      </c>
    </row>
    <row r="24" spans="1:2" x14ac:dyDescent="0.25">
      <c r="A24" s="33" t="s">
        <v>27</v>
      </c>
      <c r="B24" s="36" t="s">
        <v>81</v>
      </c>
    </row>
    <row r="25" spans="1:2" x14ac:dyDescent="0.25">
      <c r="A25" s="41" t="s">
        <v>28</v>
      </c>
      <c r="B25" s="36" t="s">
        <v>82</v>
      </c>
    </row>
    <row r="26" spans="1:2" x14ac:dyDescent="0.25">
      <c r="A26" s="33" t="s">
        <v>29</v>
      </c>
      <c r="B26" s="15" t="s">
        <v>83</v>
      </c>
    </row>
    <row r="27" spans="1:2" x14ac:dyDescent="0.25">
      <c r="A27" s="42" t="s">
        <v>30</v>
      </c>
      <c r="B27" s="36" t="s">
        <v>84</v>
      </c>
    </row>
    <row r="28" spans="1:2" x14ac:dyDescent="0.25">
      <c r="A28" s="38" t="s">
        <v>31</v>
      </c>
      <c r="B28" s="36" t="s">
        <v>85</v>
      </c>
    </row>
    <row r="29" spans="1:2" x14ac:dyDescent="0.25">
      <c r="A29" s="39" t="s">
        <v>32</v>
      </c>
      <c r="B29" s="15" t="s">
        <v>86</v>
      </c>
    </row>
    <row r="30" spans="1:2" x14ac:dyDescent="0.25">
      <c r="A30" s="43" t="s">
        <v>33</v>
      </c>
      <c r="B30" s="15" t="s">
        <v>87</v>
      </c>
    </row>
    <row r="31" spans="1:2" x14ac:dyDescent="0.25">
      <c r="A31" s="33" t="s">
        <v>34</v>
      </c>
      <c r="B31" s="15" t="s">
        <v>88</v>
      </c>
    </row>
    <row r="32" spans="1:2" x14ac:dyDescent="0.25">
      <c r="A32" s="33" t="s">
        <v>35</v>
      </c>
      <c r="B32" s="15" t="s">
        <v>89</v>
      </c>
    </row>
    <row r="33" spans="1:2" x14ac:dyDescent="0.25">
      <c r="A33" s="38" t="s">
        <v>36</v>
      </c>
      <c r="B33" s="30" t="s">
        <v>90</v>
      </c>
    </row>
    <row r="34" spans="1:2" x14ac:dyDescent="0.25">
      <c r="A34" s="44" t="s">
        <v>37</v>
      </c>
      <c r="B34" s="15" t="s">
        <v>91</v>
      </c>
    </row>
    <row r="35" spans="1:2" x14ac:dyDescent="0.25">
      <c r="A35" s="35" t="s">
        <v>92</v>
      </c>
      <c r="B35" s="30" t="s">
        <v>93</v>
      </c>
    </row>
    <row r="36" spans="1:2" x14ac:dyDescent="0.25">
      <c r="A36" s="35" t="s">
        <v>94</v>
      </c>
      <c r="B36" s="30" t="s">
        <v>93</v>
      </c>
    </row>
    <row r="37" spans="1:2" x14ac:dyDescent="0.25">
      <c r="A37" s="40" t="s">
        <v>40</v>
      </c>
      <c r="B37" s="30" t="s">
        <v>95</v>
      </c>
    </row>
    <row r="38" spans="1:2" x14ac:dyDescent="0.25">
      <c r="A38" s="38" t="s">
        <v>41</v>
      </c>
      <c r="B38" s="15" t="s">
        <v>96</v>
      </c>
    </row>
    <row r="39" spans="1:2" x14ac:dyDescent="0.25">
      <c r="A39" s="45" t="s">
        <v>42</v>
      </c>
      <c r="B39" s="15" t="s">
        <v>97</v>
      </c>
    </row>
    <row r="40" spans="1:2" x14ac:dyDescent="0.25">
      <c r="A40" s="45" t="s">
        <v>98</v>
      </c>
      <c r="B40" s="15" t="s">
        <v>99</v>
      </c>
    </row>
    <row r="41" spans="1:2" x14ac:dyDescent="0.25">
      <c r="A41" s="45" t="s">
        <v>100</v>
      </c>
      <c r="B41" s="15" t="s">
        <v>101</v>
      </c>
    </row>
    <row r="42" spans="1:2" x14ac:dyDescent="0.25">
      <c r="A42" s="45" t="s">
        <v>45</v>
      </c>
      <c r="B42" s="15" t="s">
        <v>99</v>
      </c>
    </row>
    <row r="43" spans="1:2" x14ac:dyDescent="0.25">
      <c r="A43" s="45" t="s">
        <v>100</v>
      </c>
      <c r="B43" s="15" t="s">
        <v>101</v>
      </c>
    </row>
    <row r="44" spans="1:2" x14ac:dyDescent="0.25">
      <c r="A44" s="45" t="s">
        <v>47</v>
      </c>
      <c r="B44" s="15" t="s">
        <v>99</v>
      </c>
    </row>
    <row r="45" spans="1:2" x14ac:dyDescent="0.25">
      <c r="A45" s="45" t="s">
        <v>100</v>
      </c>
      <c r="B45" s="15" t="s">
        <v>101</v>
      </c>
    </row>
    <row r="46" spans="1:2" x14ac:dyDescent="0.25">
      <c r="A46" s="45" t="s">
        <v>48</v>
      </c>
      <c r="B46" s="15" t="s">
        <v>99</v>
      </c>
    </row>
    <row r="47" spans="1:2" x14ac:dyDescent="0.25">
      <c r="A47" s="45" t="s">
        <v>100</v>
      </c>
      <c r="B47" s="15" t="s">
        <v>101</v>
      </c>
    </row>
    <row r="48" spans="1:2" x14ac:dyDescent="0.25">
      <c r="A48" s="45" t="s">
        <v>50</v>
      </c>
      <c r="B48" s="30" t="s">
        <v>50</v>
      </c>
    </row>
    <row r="49" spans="1:2" x14ac:dyDescent="0.25">
      <c r="A49" s="45" t="s">
        <v>102</v>
      </c>
      <c r="B49" s="15" t="s">
        <v>103</v>
      </c>
    </row>
    <row r="50" spans="1:2" x14ac:dyDescent="0.25">
      <c r="A50" s="45" t="s">
        <v>100</v>
      </c>
      <c r="B50" s="15" t="s">
        <v>104</v>
      </c>
    </row>
    <row r="51" spans="1:2" x14ac:dyDescent="0.25">
      <c r="A51" s="45" t="s">
        <v>52</v>
      </c>
      <c r="B51" s="15" t="s">
        <v>103</v>
      </c>
    </row>
    <row r="52" spans="1:2" x14ac:dyDescent="0.25">
      <c r="A52" s="45" t="s">
        <v>100</v>
      </c>
      <c r="B52" s="15" t="s">
        <v>104</v>
      </c>
    </row>
    <row r="53" spans="1:2" x14ac:dyDescent="0.25">
      <c r="A53" s="45" t="s">
        <v>54</v>
      </c>
      <c r="B53" s="15" t="s">
        <v>103</v>
      </c>
    </row>
    <row r="54" spans="1:2" x14ac:dyDescent="0.25">
      <c r="A54" s="45" t="s">
        <v>100</v>
      </c>
      <c r="B54" s="15" t="s">
        <v>104</v>
      </c>
    </row>
    <row r="55" spans="1:2" x14ac:dyDescent="0.25">
      <c r="A55" s="45" t="s">
        <v>55</v>
      </c>
      <c r="B55" s="15" t="s">
        <v>103</v>
      </c>
    </row>
    <row r="56" spans="1:2" x14ac:dyDescent="0.25">
      <c r="A56" s="45" t="s">
        <v>100</v>
      </c>
      <c r="B56" s="15" t="s">
        <v>104</v>
      </c>
    </row>
    <row r="57" spans="1:2" x14ac:dyDescent="0.25">
      <c r="A57" s="45" t="s">
        <v>56</v>
      </c>
      <c r="B57" s="30" t="s">
        <v>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L22" workbookViewId="0">
      <selection activeCell="M33" sqref="M33"/>
    </sheetView>
  </sheetViews>
  <sheetFormatPr baseColWidth="10" defaultRowHeight="15" x14ac:dyDescent="0.25"/>
  <cols>
    <col min="1" max="1" width="13.85546875" bestFit="1" customWidth="1"/>
    <col min="2" max="2" width="27.7109375" bestFit="1" customWidth="1"/>
    <col min="3" max="3" width="27.7109375" customWidth="1"/>
    <col min="4" max="4" width="41.5703125" bestFit="1" customWidth="1"/>
    <col min="5" max="5" width="31.28515625" bestFit="1" customWidth="1"/>
    <col min="6" max="6" width="55" bestFit="1" customWidth="1"/>
    <col min="7" max="7" width="10.42578125" bestFit="1" customWidth="1"/>
    <col min="8" max="8" width="12.140625" bestFit="1" customWidth="1"/>
    <col min="9" max="9" width="26.85546875" customWidth="1"/>
    <col min="10" max="10" width="20.140625" bestFit="1" customWidth="1"/>
    <col min="11" max="11" width="34" bestFit="1" customWidth="1"/>
    <col min="13" max="13" width="89.5703125" bestFit="1" customWidth="1"/>
  </cols>
  <sheetData>
    <row r="1" spans="1:13" x14ac:dyDescent="0.25">
      <c r="A1" s="46" t="s">
        <v>105</v>
      </c>
      <c r="B1" s="47" t="s">
        <v>106</v>
      </c>
      <c r="C1" s="47" t="s">
        <v>107</v>
      </c>
      <c r="D1" s="47" t="s">
        <v>108</v>
      </c>
      <c r="E1" s="47" t="s">
        <v>109</v>
      </c>
      <c r="F1" s="47" t="s">
        <v>110</v>
      </c>
      <c r="G1" s="47" t="s">
        <v>111</v>
      </c>
      <c r="H1" s="47" t="s">
        <v>112</v>
      </c>
      <c r="I1" s="47" t="s">
        <v>113</v>
      </c>
      <c r="J1" t="s">
        <v>114</v>
      </c>
      <c r="K1" s="47" t="s">
        <v>115</v>
      </c>
      <c r="L1" s="47" t="s">
        <v>116</v>
      </c>
      <c r="M1" s="47" t="s">
        <v>117</v>
      </c>
    </row>
    <row r="2" spans="1:13" ht="16.5" x14ac:dyDescent="0.25">
      <c r="A2" t="s">
        <v>118</v>
      </c>
      <c r="B2" t="s">
        <v>119</v>
      </c>
      <c r="C2" t="s">
        <v>120</v>
      </c>
      <c r="D2" t="s">
        <v>121</v>
      </c>
      <c r="E2" t="s">
        <v>122</v>
      </c>
      <c r="F2" s="48" t="s">
        <v>123</v>
      </c>
      <c r="G2" t="s">
        <v>124</v>
      </c>
      <c r="H2" t="s">
        <v>125</v>
      </c>
      <c r="I2" t="s">
        <v>126</v>
      </c>
      <c r="J2" t="s">
        <v>127</v>
      </c>
      <c r="K2" s="49" t="s">
        <v>128</v>
      </c>
      <c r="L2" t="s">
        <v>129</v>
      </c>
      <c r="M2" t="s">
        <v>130</v>
      </c>
    </row>
    <row r="3" spans="1:13" ht="16.5" x14ac:dyDescent="0.25">
      <c r="A3" t="s">
        <v>131</v>
      </c>
      <c r="B3" t="s">
        <v>132</v>
      </c>
      <c r="C3" t="s">
        <v>133</v>
      </c>
      <c r="D3" t="s">
        <v>134</v>
      </c>
      <c r="E3" t="s">
        <v>135</v>
      </c>
      <c r="F3" s="48" t="s">
        <v>136</v>
      </c>
      <c r="G3" t="s">
        <v>137</v>
      </c>
      <c r="H3" t="s">
        <v>138</v>
      </c>
      <c r="I3" t="s">
        <v>139</v>
      </c>
      <c r="J3" t="s">
        <v>140</v>
      </c>
      <c r="K3" s="49" t="s">
        <v>141</v>
      </c>
      <c r="L3" t="s">
        <v>142</v>
      </c>
      <c r="M3" t="s">
        <v>143</v>
      </c>
    </row>
    <row r="4" spans="1:13" ht="16.5" x14ac:dyDescent="0.25">
      <c r="B4" t="s">
        <v>144</v>
      </c>
      <c r="C4" t="s">
        <v>145</v>
      </c>
      <c r="D4" t="s">
        <v>146</v>
      </c>
      <c r="E4" t="s">
        <v>147</v>
      </c>
      <c r="F4" s="48" t="s">
        <v>148</v>
      </c>
      <c r="G4" t="s">
        <v>149</v>
      </c>
      <c r="H4" t="s">
        <v>150</v>
      </c>
      <c r="I4" t="s">
        <v>151</v>
      </c>
      <c r="J4" t="s">
        <v>152</v>
      </c>
      <c r="K4" s="49" t="s">
        <v>153</v>
      </c>
      <c r="M4" t="s">
        <v>154</v>
      </c>
    </row>
    <row r="5" spans="1:13" ht="16.5" x14ac:dyDescent="0.25">
      <c r="B5" t="s">
        <v>155</v>
      </c>
      <c r="C5" t="s">
        <v>156</v>
      </c>
      <c r="D5" t="s">
        <v>157</v>
      </c>
      <c r="E5" t="s">
        <v>158</v>
      </c>
      <c r="F5" s="48" t="s">
        <v>151</v>
      </c>
      <c r="I5" t="s">
        <v>159</v>
      </c>
      <c r="J5" t="s">
        <v>160</v>
      </c>
      <c r="K5" s="49" t="s">
        <v>161</v>
      </c>
      <c r="M5" t="s">
        <v>162</v>
      </c>
    </row>
    <row r="6" spans="1:13" ht="16.5" x14ac:dyDescent="0.25">
      <c r="B6" t="s">
        <v>163</v>
      </c>
      <c r="C6" t="s">
        <v>164</v>
      </c>
      <c r="D6" t="s">
        <v>165</v>
      </c>
      <c r="E6" t="s">
        <v>166</v>
      </c>
      <c r="F6" s="48" t="s">
        <v>167</v>
      </c>
      <c r="I6" t="s">
        <v>168</v>
      </c>
      <c r="J6" t="s">
        <v>169</v>
      </c>
      <c r="K6" s="49" t="s">
        <v>170</v>
      </c>
      <c r="M6" t="s">
        <v>171</v>
      </c>
    </row>
    <row r="7" spans="1:13" ht="16.5" x14ac:dyDescent="0.25">
      <c r="C7" t="s">
        <v>172</v>
      </c>
      <c r="D7" t="s">
        <v>173</v>
      </c>
      <c r="F7" s="48" t="s">
        <v>174</v>
      </c>
      <c r="I7" t="s">
        <v>174</v>
      </c>
      <c r="J7" t="s">
        <v>175</v>
      </c>
      <c r="K7" s="49" t="s">
        <v>176</v>
      </c>
      <c r="M7" t="s">
        <v>177</v>
      </c>
    </row>
    <row r="8" spans="1:13" ht="16.5" x14ac:dyDescent="0.25">
      <c r="C8" t="s">
        <v>178</v>
      </c>
      <c r="D8" t="s">
        <v>179</v>
      </c>
      <c r="F8" s="48" t="s">
        <v>180</v>
      </c>
      <c r="I8" t="s">
        <v>181</v>
      </c>
      <c r="J8" t="s">
        <v>182</v>
      </c>
      <c r="K8" s="49" t="s">
        <v>183</v>
      </c>
      <c r="M8" t="s">
        <v>184</v>
      </c>
    </row>
    <row r="9" spans="1:13" ht="16.5" x14ac:dyDescent="0.25">
      <c r="C9" t="s">
        <v>185</v>
      </c>
      <c r="D9" t="s">
        <v>186</v>
      </c>
      <c r="F9" s="48" t="s">
        <v>340</v>
      </c>
      <c r="I9" t="s">
        <v>188</v>
      </c>
      <c r="J9" t="s">
        <v>189</v>
      </c>
      <c r="K9" s="49" t="s">
        <v>190</v>
      </c>
      <c r="M9" t="s">
        <v>191</v>
      </c>
    </row>
    <row r="10" spans="1:13" ht="16.5" x14ac:dyDescent="0.25">
      <c r="C10" t="s">
        <v>192</v>
      </c>
      <c r="D10" t="s">
        <v>193</v>
      </c>
      <c r="F10" s="48" t="s">
        <v>158</v>
      </c>
      <c r="I10" t="s">
        <v>194</v>
      </c>
      <c r="J10" t="s">
        <v>195</v>
      </c>
      <c r="K10" s="49" t="s">
        <v>196</v>
      </c>
      <c r="M10" t="s">
        <v>197</v>
      </c>
    </row>
    <row r="11" spans="1:13" ht="16.5" x14ac:dyDescent="0.25">
      <c r="C11" t="s">
        <v>198</v>
      </c>
      <c r="D11" t="s">
        <v>199</v>
      </c>
      <c r="F11" s="48" t="s">
        <v>166</v>
      </c>
      <c r="I11" t="s">
        <v>200</v>
      </c>
      <c r="J11" t="s">
        <v>201</v>
      </c>
      <c r="K11" s="49" t="s">
        <v>202</v>
      </c>
      <c r="M11" t="s">
        <v>203</v>
      </c>
    </row>
    <row r="12" spans="1:13" ht="16.5" x14ac:dyDescent="0.25">
      <c r="C12" t="s">
        <v>204</v>
      </c>
      <c r="D12" t="s">
        <v>205</v>
      </c>
      <c r="F12" s="48" t="s">
        <v>206</v>
      </c>
      <c r="I12" s="50" t="s">
        <v>207</v>
      </c>
      <c r="J12" t="s">
        <v>208</v>
      </c>
      <c r="K12" s="49" t="s">
        <v>209</v>
      </c>
      <c r="M12" t="s">
        <v>210</v>
      </c>
    </row>
    <row r="13" spans="1:13" ht="16.5" x14ac:dyDescent="0.25">
      <c r="C13" t="s">
        <v>211</v>
      </c>
      <c r="F13" s="48" t="s">
        <v>212</v>
      </c>
      <c r="I13" t="s">
        <v>213</v>
      </c>
      <c r="J13" t="s">
        <v>214</v>
      </c>
      <c r="K13" s="49" t="s">
        <v>215</v>
      </c>
      <c r="M13" t="s">
        <v>216</v>
      </c>
    </row>
    <row r="14" spans="1:13" ht="16.5" x14ac:dyDescent="0.25">
      <c r="F14" s="48" t="s">
        <v>217</v>
      </c>
      <c r="I14" s="51" t="s">
        <v>218</v>
      </c>
      <c r="J14" t="s">
        <v>219</v>
      </c>
      <c r="K14" s="49" t="s">
        <v>220</v>
      </c>
      <c r="M14" t="s">
        <v>221</v>
      </c>
    </row>
    <row r="15" spans="1:13" ht="16.5" x14ac:dyDescent="0.25">
      <c r="F15" s="48" t="s">
        <v>222</v>
      </c>
      <c r="I15" t="s">
        <v>223</v>
      </c>
      <c r="J15" t="s">
        <v>224</v>
      </c>
      <c r="K15" s="49" t="s">
        <v>225</v>
      </c>
      <c r="M15" t="s">
        <v>226</v>
      </c>
    </row>
    <row r="16" spans="1:13" ht="16.5" x14ac:dyDescent="0.25">
      <c r="F16" s="51" t="s">
        <v>227</v>
      </c>
      <c r="J16" t="s">
        <v>228</v>
      </c>
      <c r="K16" s="49" t="s">
        <v>229</v>
      </c>
      <c r="M16" t="s">
        <v>230</v>
      </c>
    </row>
    <row r="17" spans="6:13" ht="16.5" x14ac:dyDescent="0.25">
      <c r="F17" t="s">
        <v>228</v>
      </c>
      <c r="K17" s="49" t="s">
        <v>231</v>
      </c>
      <c r="M17" t="s">
        <v>232</v>
      </c>
    </row>
    <row r="18" spans="6:13" ht="16.5" x14ac:dyDescent="0.25">
      <c r="K18" s="49" t="s">
        <v>233</v>
      </c>
      <c r="M18" t="s">
        <v>234</v>
      </c>
    </row>
    <row r="19" spans="6:13" ht="16.5" x14ac:dyDescent="0.25">
      <c r="K19" s="49" t="s">
        <v>235</v>
      </c>
      <c r="M19" t="s">
        <v>236</v>
      </c>
    </row>
    <row r="20" spans="6:13" ht="16.5" x14ac:dyDescent="0.25">
      <c r="K20" s="49" t="s">
        <v>237</v>
      </c>
      <c r="M20" t="s">
        <v>238</v>
      </c>
    </row>
    <row r="21" spans="6:13" ht="16.5" x14ac:dyDescent="0.25">
      <c r="K21" s="49" t="s">
        <v>239</v>
      </c>
      <c r="M21" t="s">
        <v>240</v>
      </c>
    </row>
    <row r="22" spans="6:13" ht="16.5" x14ac:dyDescent="0.25">
      <c r="K22" s="49" t="s">
        <v>241</v>
      </c>
      <c r="M22" t="s">
        <v>242</v>
      </c>
    </row>
    <row r="23" spans="6:13" ht="16.5" x14ac:dyDescent="0.25">
      <c r="K23" s="49" t="s">
        <v>243</v>
      </c>
      <c r="M23" t="s">
        <v>244</v>
      </c>
    </row>
    <row r="24" spans="6:13" ht="16.5" x14ac:dyDescent="0.25">
      <c r="K24" s="49" t="s">
        <v>245</v>
      </c>
      <c r="M24" t="s">
        <v>246</v>
      </c>
    </row>
    <row r="25" spans="6:13" ht="16.5" x14ac:dyDescent="0.25">
      <c r="K25" s="49" t="s">
        <v>247</v>
      </c>
      <c r="M25" t="s">
        <v>248</v>
      </c>
    </row>
    <row r="26" spans="6:13" ht="16.5" x14ac:dyDescent="0.25">
      <c r="K26" s="49" t="s">
        <v>249</v>
      </c>
      <c r="M26" t="s">
        <v>250</v>
      </c>
    </row>
    <row r="27" spans="6:13" ht="16.5" x14ac:dyDescent="0.25">
      <c r="K27" s="49" t="s">
        <v>251</v>
      </c>
      <c r="M27" t="s">
        <v>252</v>
      </c>
    </row>
    <row r="28" spans="6:13" ht="16.5" x14ac:dyDescent="0.25">
      <c r="K28" s="49" t="s">
        <v>253</v>
      </c>
      <c r="M28" t="s">
        <v>254</v>
      </c>
    </row>
    <row r="29" spans="6:13" ht="16.5" x14ac:dyDescent="0.25">
      <c r="K29" s="49" t="s">
        <v>255</v>
      </c>
      <c r="M29" t="s">
        <v>256</v>
      </c>
    </row>
    <row r="30" spans="6:13" ht="16.5" x14ac:dyDescent="0.25">
      <c r="K30" s="49" t="s">
        <v>257</v>
      </c>
      <c r="M30" t="s">
        <v>258</v>
      </c>
    </row>
    <row r="31" spans="6:13" ht="16.5" x14ac:dyDescent="0.25">
      <c r="K31" s="49" t="s">
        <v>259</v>
      </c>
      <c r="M31" t="s">
        <v>260</v>
      </c>
    </row>
    <row r="32" spans="6:13" ht="16.5" x14ac:dyDescent="0.25">
      <c r="K32" s="49" t="s">
        <v>261</v>
      </c>
      <c r="M32" t="s">
        <v>262</v>
      </c>
    </row>
    <row r="33" spans="11:13" ht="16.5" x14ac:dyDescent="0.25">
      <c r="K33" s="49" t="s">
        <v>263</v>
      </c>
      <c r="M33" t="s">
        <v>264</v>
      </c>
    </row>
    <row r="34" spans="11:13" ht="16.5" x14ac:dyDescent="0.25">
      <c r="K34" s="49" t="s">
        <v>265</v>
      </c>
      <c r="M34" t="s">
        <v>266</v>
      </c>
    </row>
    <row r="35" spans="11:13" ht="16.5" x14ac:dyDescent="0.25">
      <c r="K35" s="49" t="s">
        <v>267</v>
      </c>
      <c r="M35" t="s">
        <v>268</v>
      </c>
    </row>
    <row r="36" spans="11:13" ht="16.5" x14ac:dyDescent="0.25">
      <c r="K36" s="49" t="s">
        <v>269</v>
      </c>
      <c r="M36" t="s">
        <v>270</v>
      </c>
    </row>
    <row r="37" spans="11:13" ht="16.5" x14ac:dyDescent="0.25">
      <c r="K37" s="49" t="s">
        <v>271</v>
      </c>
      <c r="M37" t="s">
        <v>272</v>
      </c>
    </row>
    <row r="38" spans="11:13" ht="16.5" x14ac:dyDescent="0.25">
      <c r="K38" s="49" t="s">
        <v>273</v>
      </c>
      <c r="M38" t="s">
        <v>274</v>
      </c>
    </row>
    <row r="39" spans="11:13" ht="16.5" x14ac:dyDescent="0.25">
      <c r="K39" s="49" t="s">
        <v>275</v>
      </c>
      <c r="M39" t="s">
        <v>276</v>
      </c>
    </row>
    <row r="40" spans="11:13" ht="16.5" x14ac:dyDescent="0.25">
      <c r="K40" s="49" t="s">
        <v>277</v>
      </c>
      <c r="M40" t="s">
        <v>278</v>
      </c>
    </row>
    <row r="41" spans="11:13" ht="16.5" x14ac:dyDescent="0.25">
      <c r="K41" s="49" t="s">
        <v>279</v>
      </c>
      <c r="M41" t="s">
        <v>280</v>
      </c>
    </row>
    <row r="42" spans="11:13" ht="16.5" x14ac:dyDescent="0.25">
      <c r="K42" s="49" t="s">
        <v>281</v>
      </c>
      <c r="M42" t="s">
        <v>282</v>
      </c>
    </row>
    <row r="43" spans="11:13" ht="16.5" x14ac:dyDescent="0.25">
      <c r="K43" s="49" t="s">
        <v>283</v>
      </c>
      <c r="M43" t="s">
        <v>284</v>
      </c>
    </row>
    <row r="44" spans="11:13" ht="16.5" x14ac:dyDescent="0.25">
      <c r="K44" s="49" t="s">
        <v>285</v>
      </c>
      <c r="M44" t="s">
        <v>286</v>
      </c>
    </row>
    <row r="45" spans="11:13" ht="16.5" x14ac:dyDescent="0.25">
      <c r="K45" s="49" t="s">
        <v>287</v>
      </c>
      <c r="M45" t="s">
        <v>288</v>
      </c>
    </row>
    <row r="46" spans="11:13" ht="16.5" x14ac:dyDescent="0.25">
      <c r="K46" s="49" t="s">
        <v>289</v>
      </c>
      <c r="M46" t="s">
        <v>290</v>
      </c>
    </row>
    <row r="47" spans="11:13" ht="16.5" x14ac:dyDescent="0.25">
      <c r="K47" s="49" t="s">
        <v>291</v>
      </c>
      <c r="M47" t="s">
        <v>292</v>
      </c>
    </row>
    <row r="48" spans="11:13" ht="16.5" x14ac:dyDescent="0.25">
      <c r="K48" s="49" t="s">
        <v>293</v>
      </c>
      <c r="M48" t="s">
        <v>294</v>
      </c>
    </row>
    <row r="49" spans="11:13" ht="16.5" x14ac:dyDescent="0.25">
      <c r="K49" s="49" t="s">
        <v>295</v>
      </c>
      <c r="M49" t="s">
        <v>296</v>
      </c>
    </row>
    <row r="50" spans="11:13" ht="16.5" x14ac:dyDescent="0.25">
      <c r="K50" s="49" t="s">
        <v>297</v>
      </c>
      <c r="M50" t="s">
        <v>298</v>
      </c>
    </row>
    <row r="51" spans="11:13" ht="16.5" x14ac:dyDescent="0.25">
      <c r="K51" s="49" t="s">
        <v>299</v>
      </c>
      <c r="M51" t="s">
        <v>300</v>
      </c>
    </row>
    <row r="52" spans="11:13" ht="16.5" x14ac:dyDescent="0.25">
      <c r="K52" s="49" t="s">
        <v>301</v>
      </c>
      <c r="M52" t="s">
        <v>302</v>
      </c>
    </row>
    <row r="53" spans="11:13" ht="16.5" x14ac:dyDescent="0.25">
      <c r="K53" s="49" t="s">
        <v>303</v>
      </c>
      <c r="M53" t="s">
        <v>304</v>
      </c>
    </row>
    <row r="54" spans="11:13" ht="16.5" x14ac:dyDescent="0.25">
      <c r="K54" s="49" t="s">
        <v>305</v>
      </c>
      <c r="M54" t="s">
        <v>306</v>
      </c>
    </row>
    <row r="55" spans="11:13" ht="16.5" x14ac:dyDescent="0.25">
      <c r="K55" s="49" t="s">
        <v>307</v>
      </c>
      <c r="M55" t="s">
        <v>308</v>
      </c>
    </row>
    <row r="56" spans="11:13" ht="16.5" x14ac:dyDescent="0.25">
      <c r="K56" s="49" t="s">
        <v>309</v>
      </c>
      <c r="M56" t="s">
        <v>310</v>
      </c>
    </row>
    <row r="57" spans="11:13" ht="16.5" x14ac:dyDescent="0.25">
      <c r="K57" s="49" t="s">
        <v>311</v>
      </c>
    </row>
    <row r="58" spans="11:13" ht="16.5" x14ac:dyDescent="0.25">
      <c r="K58" s="49" t="s">
        <v>312</v>
      </c>
    </row>
    <row r="59" spans="11:13" ht="16.5" x14ac:dyDescent="0.25">
      <c r="K59" s="49" t="s">
        <v>313</v>
      </c>
    </row>
    <row r="60" spans="11:13" ht="16.5" x14ac:dyDescent="0.25">
      <c r="K60" s="49" t="s">
        <v>314</v>
      </c>
    </row>
    <row r="61" spans="11:13" ht="16.5" x14ac:dyDescent="0.25">
      <c r="K61" s="49" t="s">
        <v>315</v>
      </c>
    </row>
    <row r="62" spans="11:13" ht="16.5" x14ac:dyDescent="0.25">
      <c r="K62" s="49"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Análisis de Información</vt:lpstr>
      <vt:lpstr>AGAF,34</vt:lpstr>
      <vt:lpstr>Orientación de Diligenciamiento</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Ferney Garzon Atará</dc:creator>
  <cp:lastModifiedBy>Luz Miriam Botero Serna</cp:lastModifiedBy>
  <dcterms:created xsi:type="dcterms:W3CDTF">2019-01-25T20:46:32Z</dcterms:created>
  <dcterms:modified xsi:type="dcterms:W3CDTF">2019-07-03T23:49:48Z</dcterms:modified>
</cp:coreProperties>
</file>