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9617134c\Documents\BACKUP 2\2023\"/>
    </mc:Choice>
  </mc:AlternateContent>
  <bookViews>
    <workbookView xWindow="0" yWindow="0" windowWidth="24645" windowHeight="11385" activeTab="1"/>
  </bookViews>
  <sheets>
    <sheet name="Analisis de Datos" sheetId="2" r:id="rId1"/>
    <sheet name="Contratación 2023" sheetId="1" r:id="rId2"/>
    <sheet name="Lista" sheetId="3" r:id="rId3"/>
  </sheets>
  <definedNames>
    <definedName name="_xlnm._FilterDatabase" localSheetId="1" hidden="1">'Contratación 2023'!$A$4:$CD$280</definedName>
  </definedNames>
  <calcPr calcId="162913"/>
  <pivotCaches>
    <pivotCache cacheId="1"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76" i="1" l="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BT63" i="1" l="1"/>
  <c r="BT62" i="1"/>
  <c r="BT61" i="1"/>
  <c r="BT60" i="1"/>
  <c r="BT59" i="1"/>
  <c r="BT58" i="1"/>
  <c r="AL6" i="1" l="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 i="1"/>
  <c r="AY15" i="1" l="1"/>
  <c r="BT15" i="1" s="1"/>
  <c r="AY27" i="1"/>
  <c r="BT27" i="1" s="1"/>
  <c r="AY28" i="1"/>
  <c r="BT28" i="1" s="1"/>
  <c r="AY29" i="1"/>
  <c r="BT29" i="1" s="1"/>
  <c r="AY30" i="1"/>
  <c r="BT30" i="1" s="1"/>
  <c r="AY31" i="1"/>
  <c r="BT31" i="1" s="1"/>
  <c r="AY32" i="1"/>
  <c r="BT32" i="1" s="1"/>
  <c r="AY33" i="1"/>
  <c r="BT33" i="1" s="1"/>
  <c r="AY34" i="1"/>
  <c r="BT34" i="1" s="1"/>
  <c r="AY35" i="1"/>
  <c r="BT35" i="1" s="1"/>
  <c r="AY36" i="1"/>
  <c r="BT36" i="1" s="1"/>
  <c r="AY37" i="1"/>
  <c r="BT37" i="1" s="1"/>
  <c r="AY38" i="1"/>
  <c r="BT38" i="1" s="1"/>
  <c r="AY39" i="1"/>
  <c r="BT39" i="1" s="1"/>
  <c r="AY40" i="1"/>
  <c r="BT40" i="1" s="1"/>
  <c r="AY41" i="1"/>
  <c r="BT41" i="1" s="1"/>
  <c r="AY42" i="1"/>
  <c r="BT42" i="1" s="1"/>
  <c r="AY43" i="1"/>
  <c r="BT43" i="1" s="1"/>
  <c r="AY44" i="1"/>
  <c r="BT44" i="1" s="1"/>
  <c r="AY45" i="1"/>
  <c r="BT45" i="1" s="1"/>
  <c r="AY46" i="1"/>
  <c r="BT46" i="1" s="1"/>
  <c r="AY47" i="1"/>
  <c r="AY48" i="1"/>
  <c r="BT48" i="1" s="1"/>
  <c r="AY49" i="1"/>
  <c r="AY50" i="1"/>
  <c r="BT50" i="1" s="1"/>
  <c r="AY51" i="1"/>
  <c r="BT51" i="1" s="1"/>
  <c r="AY52" i="1"/>
  <c r="BT52" i="1" s="1"/>
  <c r="AY53" i="1"/>
  <c r="BT53" i="1" s="1"/>
  <c r="AY54" i="1"/>
  <c r="AY55" i="1"/>
  <c r="AY56" i="1"/>
  <c r="BT56" i="1" s="1"/>
  <c r="AY57" i="1"/>
  <c r="BT57" i="1" s="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 i="1"/>
  <c r="AS57" i="1" l="1"/>
  <c r="BJ57" i="1" s="1"/>
  <c r="AS56" i="1"/>
  <c r="BJ56" i="1" s="1"/>
  <c r="BT55" i="1"/>
  <c r="AS55" i="1"/>
  <c r="BJ55" i="1" s="1"/>
  <c r="BT54" i="1"/>
  <c r="AS54" i="1"/>
  <c r="BJ54" i="1" s="1"/>
  <c r="AS53" i="1"/>
  <c r="BJ53" i="1" s="1"/>
  <c r="AS52" i="1"/>
  <c r="BJ52" i="1" s="1"/>
  <c r="AS51" i="1"/>
  <c r="BJ51" i="1" s="1"/>
  <c r="AS50" i="1"/>
  <c r="BJ50" i="1" s="1"/>
  <c r="AY26" i="1" l="1"/>
  <c r="BT26" i="1" s="1"/>
  <c r="AY25" i="1"/>
  <c r="BT25" i="1" s="1"/>
  <c r="AY24" i="1"/>
  <c r="BT24" i="1" s="1"/>
  <c r="AY23" i="1"/>
  <c r="BT23" i="1" s="1"/>
  <c r="AY22" i="1"/>
  <c r="BT22" i="1" s="1"/>
  <c r="AY21" i="1"/>
  <c r="BT21" i="1" s="1"/>
  <c r="AY20" i="1"/>
  <c r="BT20" i="1" s="1"/>
  <c r="AY19" i="1"/>
  <c r="BT19" i="1" s="1"/>
  <c r="AY18" i="1"/>
  <c r="BT18" i="1" s="1"/>
  <c r="AY17" i="1"/>
  <c r="BT17" i="1" s="1"/>
  <c r="AY16" i="1"/>
  <c r="BT16" i="1" s="1"/>
  <c r="AY14" i="1" l="1"/>
  <c r="BT14" i="1" s="1"/>
  <c r="AY13" i="1"/>
  <c r="BT13" i="1" s="1"/>
  <c r="AY12" i="1"/>
  <c r="BT12" i="1" s="1"/>
  <c r="AY11" i="1"/>
  <c r="BT11" i="1" s="1"/>
  <c r="AY10" i="1"/>
  <c r="BT10" i="1" s="1"/>
  <c r="AY9" i="1"/>
  <c r="BT9" i="1" s="1"/>
  <c r="AY8" i="1"/>
  <c r="BT8" i="1" s="1"/>
  <c r="AY7" i="1"/>
  <c r="BT7" i="1" s="1"/>
  <c r="AY6" i="1"/>
  <c r="BT6" i="1" s="1"/>
  <c r="AY5" i="1"/>
  <c r="BT5" i="1" s="1"/>
</calcChain>
</file>

<file path=xl/sharedStrings.xml><?xml version="1.0" encoding="utf-8"?>
<sst xmlns="http://schemas.openxmlformats.org/spreadsheetml/2006/main" count="1514" uniqueCount="508">
  <si>
    <t>PLATAFORMA</t>
  </si>
  <si>
    <t xml:space="preserve">CONSECUTIVO PAABS EXCEL Y ESTUDIOS PREVIOS </t>
  </si>
  <si>
    <t>EXPEDIENTE</t>
  </si>
  <si>
    <t xml:space="preserve">N°PROCESO EN SECOP / No. EVENTO </t>
  </si>
  <si>
    <t>MES</t>
  </si>
  <si>
    <t>FECHA PUBLICACION PROCESO SECOP II-TIENDA VIRTUAL</t>
  </si>
  <si>
    <t>MODALIDAD</t>
  </si>
  <si>
    <t>CAUSAL</t>
  </si>
  <si>
    <t>AREA DE LA  NECESiDAD</t>
  </si>
  <si>
    <t>OBJETO</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</si>
  <si>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</si>
  <si>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</si>
  <si>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</si>
  <si>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</si>
  <si>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</si>
  <si>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</si>
  <si>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</si>
  <si>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</si>
  <si>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</si>
  <si>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</si>
  <si>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</si>
  <si>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</si>
  <si>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</si>
  <si>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</si>
  <si>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CONTRATISTA</t>
  </si>
  <si>
    <t>IDENTIFICACION</t>
  </si>
  <si>
    <t>DV</t>
  </si>
  <si>
    <t>N° RP</t>
  </si>
  <si>
    <t>FECHA RP</t>
  </si>
  <si>
    <t>VALOR VF 2024</t>
  </si>
  <si>
    <t>VALOR VF 2025</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</si>
  <si>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</si>
  <si>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</si>
  <si>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</si>
  <si>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</si>
  <si>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</si>
  <si>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</si>
  <si>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</si>
  <si>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</si>
  <si>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</si>
  <si>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</si>
  <si>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</si>
  <si>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</si>
  <si>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</si>
  <si>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LIBERACION</t>
  </si>
  <si>
    <t xml:space="preserve">FECHA LIBERACION </t>
  </si>
  <si>
    <t>VALOR TOTAL DEL CONTRATO CON ADICIONES VIGENCIA</t>
  </si>
  <si>
    <t>PRORROGA 1  EN DIAS</t>
  </si>
  <si>
    <t>FECHADE TERMINACION DEL CONTRATO</t>
  </si>
  <si>
    <t>FECHA FIRMA DEL DOCUMENTO</t>
  </si>
  <si>
    <t>PRORROGA 2 EN DIAS</t>
  </si>
  <si>
    <t>PRORROGA 3 EN DIAS</t>
  </si>
  <si>
    <t>TIEMPO DE EJECUCION DEL CONTRATO CON LAS PRORROGAS</t>
  </si>
  <si>
    <t>FECHA DE LIQUIDACION DEL CONTRATO</t>
  </si>
  <si>
    <t xml:space="preserve">OBSERVACION </t>
  </si>
  <si>
    <t>Secop II</t>
  </si>
  <si>
    <t>Alejandra María Arcos Medina</t>
  </si>
  <si>
    <t>20236211413000002E</t>
  </si>
  <si>
    <t>Enero</t>
  </si>
  <si>
    <t>PCD-003-2023-48SYF</t>
  </si>
  <si>
    <t>Contratación Directa</t>
  </si>
  <si>
    <t xml:space="preserve">Prestación de Servicios Profesionales </t>
  </si>
  <si>
    <t>Subdirección Administrativa y Financiera</t>
  </si>
  <si>
    <t>Servicios de gestión, servicios profesionales de empresa y servicios administrativos</t>
  </si>
  <si>
    <t>A-02-02-02-008-003</t>
  </si>
  <si>
    <t>Celebrado</t>
  </si>
  <si>
    <t>En ejecución</t>
  </si>
  <si>
    <t>CO-016-2023</t>
  </si>
  <si>
    <t>Prestación de Servicios Profesionales</t>
  </si>
  <si>
    <t>Nivel Central</t>
  </si>
  <si>
    <t>Bogotá D.C.</t>
  </si>
  <si>
    <t>CO-007-2023</t>
  </si>
  <si>
    <t>CESAR DAVID CAPACHO PINEDA</t>
  </si>
  <si>
    <t>VALOR  2023</t>
  </si>
  <si>
    <t>VALOR VF 2026</t>
  </si>
  <si>
    <t>2 CUMPLIMIENTO</t>
  </si>
  <si>
    <t xml:space="preserve">Si </t>
  </si>
  <si>
    <t>20233001413000002E</t>
  </si>
  <si>
    <t>PCD-008-2023-5CM</t>
  </si>
  <si>
    <t>Subdireccion de Control Migratorio</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</si>
  <si>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</si>
  <si>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</si>
  <si>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</si>
  <si>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</si>
  <si>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</si>
  <si>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20232501413000009E</t>
  </si>
  <si>
    <t>PCD-009-2023-9TEC</t>
  </si>
  <si>
    <t>Oficina de Tecnología de la Informacion</t>
  </si>
  <si>
    <t>Contratar la prestación de los servicios profesionales para administrar y desarrollar funcionalidades en el bus de datos Oracle</t>
  </si>
  <si>
    <t>Servicios Basados en Ingeniería, Investigación y Tecnología</t>
  </si>
  <si>
    <t>C-1199-1002-10-0-1199001-02</t>
  </si>
  <si>
    <t>CO-039-2023</t>
  </si>
  <si>
    <t>ANA JOHANA CAMELO BARRERA</t>
  </si>
  <si>
    <t>DIEGO EMILIO OJEDA MONCAYO</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</si>
  <si>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</si>
  <si>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</si>
  <si>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</si>
  <si>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CO-041-2023</t>
  </si>
  <si>
    <t>DANIEL MAURICIO AREVALO RAMIEZ</t>
  </si>
  <si>
    <t>20232401413000001E</t>
  </si>
  <si>
    <t xml:space="preserve">Oficina de Comunicaciones </t>
  </si>
  <si>
    <t>CONTRATAR LA PRESTACIÓN DE LOS SERVICIOS PROFESIONALES PARA LA OFICINA DE COMUNICACIONES, REALIZANDO LA GENERACIÓN DE CONTENIDOS DIGITALES EXTERNOS, PRODUCCIÓN DE EVENTOS CON GOBIERNO, GENERACIÓN DE CONTENIDOS WEB Y DISEÑO DE CAMPAÑAS INSTITUCIONALES</t>
  </si>
  <si>
    <t>20232501413000012E</t>
  </si>
  <si>
    <t>PCD-018-2023-4COM</t>
  </si>
  <si>
    <t>PCD-020-2023-12TEC</t>
  </si>
  <si>
    <t>Contratar la prestación de los servicios profesionales para administrar el centro de datos de la unidad
administrativa especial Migración Colombia.</t>
  </si>
  <si>
    <t>CO-027-2023</t>
  </si>
  <si>
    <t>JAIME ALEXANDER MÉNDEZ PULECIO</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</si>
  <si>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</si>
  <si>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</si>
  <si>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</si>
  <si>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</si>
  <si>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</si>
  <si>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</si>
  <si>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</si>
  <si>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</si>
  <si>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20232401413000004E</t>
  </si>
  <si>
    <t>PCD-027-2023-2COM</t>
  </si>
  <si>
    <t>Prestacion de Servicios de Apoyo a la Gestion</t>
  </si>
  <si>
    <t>Contratar la prestación de los servicios técnicos y administrativos como apoyo a la gestión de la Oficina de Comunicaciones para el manejo de las redes sociales de la entidad.</t>
  </si>
  <si>
    <t>CO-024-2023</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</si>
  <si>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</si>
  <si>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</si>
  <si>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</si>
  <si>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</si>
  <si>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MARGARITA MARIA BAUTISTA MARTINEZ</t>
  </si>
  <si>
    <t>20236231414000002E</t>
  </si>
  <si>
    <t>PCD-061-2023-33SYF</t>
  </si>
  <si>
    <t>Febrero</t>
  </si>
  <si>
    <t>Arrendamiento</t>
  </si>
  <si>
    <t>Contratar el arriendo del parqueadero para el CFSM en la ciudad de Valledupar</t>
  </si>
  <si>
    <t>Alquiler y arrendamiento de propiedades o edificaciones.</t>
  </si>
  <si>
    <t>A-02-02-02-007-002</t>
  </si>
  <si>
    <t>Desierto</t>
  </si>
  <si>
    <t>Cancelado</t>
  </si>
  <si>
    <t>20236311413000001E</t>
  </si>
  <si>
    <t>PCD-004-2023-1D</t>
  </si>
  <si>
    <t>Dirección General</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</si>
  <si>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</si>
  <si>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Servicios de oficina</t>
  </si>
  <si>
    <t>CO-001-2023</t>
  </si>
  <si>
    <t>LESLIE CATALINA ESPARZA NARANJO</t>
  </si>
  <si>
    <t>-</t>
  </si>
  <si>
    <t>MARTHA EUGENIA RAMOS OSPINA</t>
  </si>
  <si>
    <t>20236011413000002E</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</si>
  <si>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</si>
  <si>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</si>
  <si>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</si>
  <si>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MARIA PAULA AVILA GONZALEZ</t>
  </si>
  <si>
    <t>20232121413000001E</t>
  </si>
  <si>
    <t>PCD-001-2023-1P</t>
  </si>
  <si>
    <t>Oficina Asesora de Planeación</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</si>
  <si>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</si>
  <si>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</si>
  <si>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</si>
  <si>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</si>
  <si>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</si>
  <si>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JORGE ENRIQUE GARCIA LONDOÑO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</si>
  <si>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</si>
  <si>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</si>
  <si>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</si>
  <si>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</si>
  <si>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</si>
  <si>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</si>
  <si>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</si>
  <si>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20232241413000002E</t>
  </si>
  <si>
    <t>PCD-037-2023-1J</t>
  </si>
  <si>
    <t>Oficina Asesora Jurídica</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</si>
  <si>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</si>
  <si>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81101508;80161500;80161504;80121704</t>
  </si>
  <si>
    <t>Ingeniería arquitectónica - Servicios de apoyo gerencial - Servicios de oficina - Servicios legales sobre contratos</t>
  </si>
  <si>
    <t>CO-029-2023</t>
  </si>
  <si>
    <t>ANA CONSTANZA POLANIA</t>
  </si>
  <si>
    <t>CARLOS JULIO AVILA CORONEL</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</si>
  <si>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</si>
  <si>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</si>
  <si>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</si>
  <si>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</si>
  <si>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</si>
  <si>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</si>
  <si>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20232501413000001E</t>
  </si>
  <si>
    <t>PCD-015-2023-1TEC</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</si>
  <si>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</si>
  <si>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</si>
  <si>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</si>
  <si>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</si>
  <si>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</si>
  <si>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20236001413000003E</t>
  </si>
  <si>
    <t>PCD-019-2023-2SG</t>
  </si>
  <si>
    <t>Secretaria General</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</si>
  <si>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</si>
  <si>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</si>
  <si>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</si>
  <si>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</si>
  <si>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</si>
  <si>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</si>
  <si>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</si>
  <si>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</si>
  <si>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</si>
  <si>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CLAUDIA PATRICIA APONTE BELEÑO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</si>
  <si>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</si>
  <si>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</si>
  <si>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</si>
  <si>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</si>
  <si>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</si>
  <si>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</si>
  <si>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</si>
  <si>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</si>
  <si>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</si>
  <si>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</si>
  <si>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</si>
  <si>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</si>
  <si>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</si>
  <si>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</si>
  <si>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20235051413000001E</t>
  </si>
  <si>
    <t>PCD-016-2023-1V</t>
  </si>
  <si>
    <t>Subdirección de Verificación Migratoria</t>
  </si>
  <si>
    <t>PRESTACIÓN DE SERVICIOS PROFESIONALES CON AUTONOMÍA TÉCNICA Y ADMINISTRATIVA DE APOYO A LA SUBDIRECCIÓN DE VERIFICACIONES EN ASUNTOS DE ESTADÍSTICA Y VISUALIZACIÓN DE DATOS</t>
  </si>
  <si>
    <t>81101508;80161504;80121704;81112002;</t>
  </si>
  <si>
    <t>Ingeniería arquitectónica - Servicios de oficina - Servicios legales sobre contratos - Servicios de procesamiento o preparación de dato</t>
  </si>
  <si>
    <t>CO-008-2023</t>
  </si>
  <si>
    <t>JAIRO DANILO GUTIERREZ CASTILLO</t>
  </si>
  <si>
    <t>Dayanna Prieto Villalba</t>
  </si>
  <si>
    <t>20232501413000003E</t>
  </si>
  <si>
    <t xml:space="preserve">contratacion directa </t>
  </si>
  <si>
    <t>prestacion de servicios profesionales</t>
  </si>
  <si>
    <t>oficina tecnologias de la informacion</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</si>
  <si>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</si>
  <si>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81-11-15</t>
  </si>
  <si>
    <t>Servicios Basados en Ingeniería, Investigación y Tecnología -Servicios informáticos-Ingeniería de software o hardware</t>
  </si>
  <si>
    <t>CO-031-2023</t>
  </si>
  <si>
    <t>si</t>
  </si>
  <si>
    <t>20232501413000006E</t>
  </si>
  <si>
    <t>Contratar la prestación de los servicios profesionales, para las actividades propias del desarrollo de aplicaciones java de los requerimientos e incidentes de la unidad administrativa especial migración Colombia</t>
  </si>
  <si>
    <t>CO-032-2023</t>
  </si>
  <si>
    <t>20232501413000004E</t>
  </si>
  <si>
    <t>CO-033-2023</t>
  </si>
  <si>
    <t>BALDWIN GABRIEL MONTES PEREZ</t>
  </si>
  <si>
    <t>20232501413000005E</t>
  </si>
  <si>
    <t>Contratar la prestación de los servicios profesionales, para las actividades propias del desarrollo de aplicaciones java de los requerimientos e incidentes de la unidad administrativa especial Migración Colombia</t>
  </si>
  <si>
    <t>CO-034-2023</t>
  </si>
  <si>
    <t>20232501413000007E</t>
  </si>
  <si>
    <t>Contratar la prestación de servicios profesionales para la configuración de ambientes, aplicaciones y versionamiento de código fuente de los sistemas de información de Migración Colombia</t>
  </si>
  <si>
    <t>CO-035-2023</t>
  </si>
  <si>
    <t>20232261413000001E</t>
  </si>
  <si>
    <t>oficina asesora juridica</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</si>
  <si>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</si>
  <si>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80-16-15-04</t>
  </si>
  <si>
    <t>Servicios de Gestión, Servicios Profesionales de Empresa y Servicios Administrativos- Servicios de Administración de Empresas- Servicios de Apoyo Gerencial- Servicios de oficina</t>
  </si>
  <si>
    <t>CO-036-2023</t>
  </si>
  <si>
    <t>20232401413000003E</t>
  </si>
  <si>
    <t xml:space="preserve">oficina  de  comunicaciones </t>
  </si>
  <si>
    <t>Contratar la prestación de los servicios técnicos y administrativos como apoyo a la gestión de la Oficina de Comunicaciones y Servicio al Ciudadano</t>
  </si>
  <si>
    <t>CO-043-2023</t>
  </si>
  <si>
    <t>EDGAR AURELIO MATIZ MENJURA</t>
  </si>
  <si>
    <t>20232401413000002E</t>
  </si>
  <si>
    <t>Contratar la prestación de los servicios profesionales para la Oficina de Comunicaciones como apoyo a la gestión y producción con los medios masivos de comunicación</t>
  </si>
  <si>
    <t>80-16-15-05</t>
  </si>
  <si>
    <t>CO--045-2023</t>
  </si>
  <si>
    <t>20236111413000001E</t>
  </si>
  <si>
    <t>subdireccion talento humano</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</si>
  <si>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</si>
  <si>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</si>
  <si>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</si>
  <si>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</si>
  <si>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</si>
  <si>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20232241413000004E</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</si>
  <si>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</si>
  <si>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CO-048-2023</t>
  </si>
  <si>
    <t>NUBIA AMPARO RODRIGUEZ MORENO</t>
  </si>
  <si>
    <t>20232501413000002E</t>
  </si>
  <si>
    <t>Contratar la prestación de los servicios profesionales en las actividades propias de levantamiento, especificaciónde requerimientos, pruebas y capacitación para el desarrollo de los sistemas de información de Migración Colombia</t>
  </si>
  <si>
    <t>CO-026-2023</t>
  </si>
  <si>
    <t>20236001413000002E</t>
  </si>
  <si>
    <t>secretaria general</t>
  </si>
  <si>
    <t>PRESTAR LOS SERVICIOS PROFESIONALES ESPECIALIZADOS CON AUTONOMÍA TÉCNICA Y ADMINISTRATIVA PARA EL APOYO Y ACOMPAÑAMIENTO A LA SECRETARIA GENERAL EN TEMAS RELACIONADOS CON LAS COMUNICACIONES DE LA UNIDAD ADMINISTRATIVA ESPECIAL MIGRACIÓN COLOMBIA</t>
  </si>
  <si>
    <t>CO-025-2023</t>
  </si>
  <si>
    <t>HÉCTOR PINILLA</t>
  </si>
  <si>
    <t>PCD-022-2023-3TEC</t>
  </si>
  <si>
    <t>PCD-033-2023-6TEC</t>
  </si>
  <si>
    <t>PCD-034-2023-4TEC</t>
  </si>
  <si>
    <t>PCD-035-2023-5TEC</t>
  </si>
  <si>
    <t>PCD-036-2023-7TEC</t>
  </si>
  <si>
    <t>PCD-007-2023-7J</t>
  </si>
  <si>
    <t>PCD-045-2023-1COM</t>
  </si>
  <si>
    <t>PCD-041-2023-5COM</t>
  </si>
  <si>
    <t>PCD-043-2023-12TH</t>
  </si>
  <si>
    <t>PCD-055-2023-4J</t>
  </si>
  <si>
    <t>PCD-021-2023-2TEC</t>
  </si>
  <si>
    <t>PCD-012-2023-1SG</t>
  </si>
  <si>
    <t>20236221413000002E</t>
  </si>
  <si>
    <t>PCD-011-2023</t>
  </si>
  <si>
    <t>Prestación de servicios Profesionales</t>
  </si>
  <si>
    <t>Grupo de Archivo y Correspondencia</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</si>
  <si>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</si>
  <si>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Serv icios de Apoyo Gerencial.</t>
  </si>
  <si>
    <t>C-1199-1002-8-0-1199018-02</t>
  </si>
  <si>
    <t xml:space="preserve">Nivel Central </t>
  </si>
  <si>
    <t>FREDDY STEVE CAMARGO BARRETO</t>
  </si>
  <si>
    <t>SI</t>
  </si>
  <si>
    <t>PEREZ ARISMENDI ANDREA</t>
  </si>
  <si>
    <t>20236221413000001E</t>
  </si>
  <si>
    <t>PCD-014-2023</t>
  </si>
  <si>
    <t>Prestación de serv icios profesionales con autonomía técnica y administrativ a en el proceso de gestión documental dando cumplimiento a lo establecido por el archivo general de la nación y las necesidades de la uaemc.</t>
  </si>
  <si>
    <t>MARIA FERNANDA AGUIRRE GARZÓN</t>
  </si>
  <si>
    <t>20236211413000003E</t>
  </si>
  <si>
    <t>PCD-023-2023</t>
  </si>
  <si>
    <t>Sub. Adm y financiera - Grupo Administrativo</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</si>
  <si>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</si>
  <si>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</si>
  <si>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SANDRA MILENA MORENO ACEVEDO</t>
  </si>
  <si>
    <t>20236211413000004E</t>
  </si>
  <si>
    <t>PCD-032-2023</t>
  </si>
  <si>
    <t>Prestar los servicios profesionales con autonomía técnica y administrativa dentro del grupo de gestión administrativa, en lo relacionado con la etapa precontractual, así como la evaluación de procesos de infraestructura</t>
  </si>
  <si>
    <t>C-1103-1002-2-0-1103002-02</t>
  </si>
  <si>
    <t>HERNANDO ERNESTO GONZÁLEZ ATUESTA</t>
  </si>
  <si>
    <t>CAMARGO SEGURA ELIANA CRISTINA</t>
  </si>
  <si>
    <t>20233001413000001E</t>
  </si>
  <si>
    <t>PCD-039-2023</t>
  </si>
  <si>
    <t>Subdirección de Control Migratorio</t>
  </si>
  <si>
    <t>PRESTAR LOS SERVICIOS PROFESIONALES CON AUTONOMÍA TÉCNICA Y ADMINISTRATIVA PARA APOYAR LA GESTIÓN DE LA SUBDIRECCIÓN DE CONTROL MIGRATORIO DE ACUERDO CON LAS CONDICIONES SEÑALADAS Y ESPECIFICACIONES TÉCNICAS DESCRITAS EN LOS ESTUDIOS PREVIOS</t>
  </si>
  <si>
    <t>Servicios de Oficina</t>
  </si>
  <si>
    <t xml:space="preserve">A-02-02-02-008-003 </t>
  </si>
  <si>
    <t>JOSÉ LEONARDO BECERRA APÍSCOPE</t>
  </si>
  <si>
    <t>USECHE OVALLES CARLOS EDUARDO</t>
  </si>
  <si>
    <t>20233001413000003E</t>
  </si>
  <si>
    <t>PCD-040-2023</t>
  </si>
  <si>
    <t>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t>
  </si>
  <si>
    <t>DANIEL RODRÍGUEZ RAMÍREZ</t>
  </si>
  <si>
    <t>HERNANDEZ ARANGO MARTHA</t>
  </si>
  <si>
    <t>20236221413000003E</t>
  </si>
  <si>
    <t>PCD-044-2023</t>
  </si>
  <si>
    <t>Grupo de Archivo y Correspondencia - Tecnología</t>
  </si>
  <si>
    <t>Apoy ar a Migración Colombia en el desarrollo de nuevas funcionalidades y el mantenimiento, optimización e integración del sistema de gestión documental Orfeo.</t>
  </si>
  <si>
    <t>Serv icios de program ación de aplicacio nes</t>
  </si>
  <si>
    <t>FABIAN MAURICIO LOSADA FLÓREZ</t>
  </si>
  <si>
    <t> OJEDA MONCAYO DIEGO EMILIO</t>
  </si>
  <si>
    <t>20236231415000001E</t>
  </si>
  <si>
    <t>PCD-047-2023</t>
  </si>
  <si>
    <t>Exclusividad</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</si>
  <si>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</si>
  <si>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</si>
  <si>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20234021413000001E</t>
  </si>
  <si>
    <t>PCD-059-2023</t>
  </si>
  <si>
    <t>Subdirección de Extranjeria</t>
  </si>
  <si>
    <t>PRESTAR LOS SERVICIOS PROFESIONALES EN LA SUBDIRECCIÓN DE EXTRANJERÍA CON AUTONOMÍA TÉCNICA Y ADMINISTRATIVA, DE ACUERDO CON LAS CONDICIONES SEÑALADAS Y ESPECIFICACIONES TÉCNICAS DESCRITAS EN LOS ESTUDIOS PREVIOS</t>
  </si>
  <si>
    <t>Serv icios de Personal temporal</t>
  </si>
  <si>
    <t>OSCAR FERNANDO FAJARDO</t>
  </si>
  <si>
    <t>BAUTISTA MARTINEZ MARGARITA MARIA</t>
  </si>
  <si>
    <t>20236231414000001E</t>
  </si>
  <si>
    <t>PCD-060-2023</t>
  </si>
  <si>
    <t>Subdirección Administrativa y Financiera - Grupo Administrativo</t>
  </si>
  <si>
    <t>Contratar el arrendamiento de cupos de parqueadero para el parque automotor del Centro Facilitador de Serv icios Migratorios en la Ciudad de Riohacha</t>
  </si>
  <si>
    <t>Arrendamien to de Instalaciones comerciales o Industriales</t>
  </si>
  <si>
    <t xml:space="preserve"> A-02-02-02-007-002</t>
  </si>
  <si>
    <t>Cesar Augusto Mejia Carrillo</t>
  </si>
  <si>
    <t xml:space="preserve">Diana Esperanza Durán Garcia </t>
  </si>
  <si>
    <t>20232121413000004E</t>
  </si>
  <si>
    <t>PCD-005-2023-6P</t>
  </si>
  <si>
    <t>PRESTACIÓN DE SERVICIOS PROFESIONALES CON AUTONOMÍA TÉCNICA Y ADMINISTRATIVA EN LA OFICINA ASESORA DE PLANEACIÓN PARA LA  INVESTIGACIÓN DE LAS CAUSAS Y CONSECUENCIAS SOBRE LOS FENÓMENOS Y DINÁMICA MIGRATORIA.</t>
  </si>
  <si>
    <t>801615;801015;80121704;80101605;93141509;93141510</t>
  </si>
  <si>
    <t>C-1199-1002-11-0-1199054-02</t>
  </si>
  <si>
    <t>CO-010-2023</t>
  </si>
  <si>
    <t>20232121410000002E</t>
  </si>
  <si>
    <t>PCD-006-2023-3P</t>
  </si>
  <si>
    <t>PRESTACIÓN DE SERVICIOS PROFESIONALES CON AUTONOMÍA TÉCNICA Y ADMINISTRATIVA A LA OFICINA ASESORA DE PLANEACIÓN, PARA LA IMPLEMENTACIÓN DE LA POLÍTICA DE GESTIÓN DE LA INFORMACIÓN ESTADÍSTICA DE LA ENTIDAD.</t>
  </si>
  <si>
    <t>801615;80121704;80101605;81112006;81112007;811315</t>
  </si>
  <si>
    <t>CO-012-2023</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</si>
  <si>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</si>
  <si>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</si>
  <si>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</si>
  <si>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</si>
  <si>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</si>
  <si>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20232241413000003E</t>
  </si>
  <si>
    <t>PCD-028-2023-3J</t>
  </si>
  <si>
    <t>CO-019-2023</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</si>
  <si>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</si>
  <si>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</si>
  <si>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</si>
  <si>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</si>
  <si>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</si>
  <si>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MARÍA PAULA AVILA GONZALEZ</t>
  </si>
  <si>
    <t>20232241413000001E</t>
  </si>
  <si>
    <t>PCD-030-2023-2J</t>
  </si>
  <si>
    <t>Oficina Asesora Juridica</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</si>
  <si>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</si>
  <si>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</si>
  <si>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CO-020-2023</t>
  </si>
  <si>
    <t>MYRIAM BUITRAGO ESPITIA</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</si>
  <si>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</si>
  <si>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</si>
  <si>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</si>
  <si>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</si>
  <si>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</si>
  <si>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</si>
  <si>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</si>
  <si>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</si>
  <si>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</si>
  <si>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</si>
  <si>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</si>
  <si>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</si>
  <si>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</si>
  <si>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</si>
  <si>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</si>
  <si>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</si>
  <si>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20232121413000010E</t>
  </si>
  <si>
    <t>PCD-049-2023-9P</t>
  </si>
  <si>
    <t>PRESTACIÓN DE SERVICIOS PROFESIONALES CON AUTONOMÍA TÉCNICA Y ADMINISTRATIVA EN LA OFICINA ASESORA DE PLANEACIÓN, PARA LA ADMINISTRACIÓN, GESTIONAMIENTO, PROCESAMIENTO Y ORGANIZACIÓN DE DATOS PARA EL GEME.</t>
  </si>
  <si>
    <t>801615;80121704;80101605;81112006;81112007;81102702</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</si>
  <si>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</si>
  <si>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</si>
  <si>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</si>
  <si>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</si>
  <si>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</si>
  <si>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</si>
  <si>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20236311413000002E</t>
  </si>
  <si>
    <t>PRESTACIÖN DE SERVICIOS DE APOYO A LA GESTIÓN DE LA SUBDIRECCIÓN DE CONTROL DISCIPLINARIO INTERNO, EN LAS LABORES SECRETARIALES, DE ACUERDO CON LAS CONDICIONES SEÑALADAS Y ESPECIFICACIONES TÉCNICAS DESCRITAS EN LOS ESTUDIOS PREVIOS.</t>
  </si>
  <si>
    <t>20236231416000001E</t>
  </si>
  <si>
    <t>PCD-057-2023-6J</t>
  </si>
  <si>
    <t>CONTRATAR LA PUBLICACIÓN EN EL DIARIO OFICIAL DE LOS ACTOS ADMINISTRATIVOS QUE DEMANDE LA UAEMC</t>
  </si>
  <si>
    <t>82121506</t>
  </si>
  <si>
    <t>PCD-058-2023-6D</t>
  </si>
  <si>
    <t>CONTROL INTERNO DISCIPLINARIO</t>
  </si>
  <si>
    <t>Belisa Amparo Oviedo Diaz</t>
  </si>
  <si>
    <t>O341</t>
  </si>
  <si>
    <t>MES2</t>
  </si>
  <si>
    <t>FECHA DE TERMINACION DEL CONTRATO3</t>
  </si>
  <si>
    <t xml:space="preserve">Cuenta de CONSECUTIVO PAABS EXCEL Y ESTUDIOS PREVIOS </t>
  </si>
  <si>
    <t>Etiquetas de fila</t>
  </si>
  <si>
    <t>Total general</t>
  </si>
  <si>
    <t>Etiquetas de columna</t>
  </si>
  <si>
    <t>(Todas)</t>
  </si>
  <si>
    <t>PROFESIONAL ENCARGADO</t>
  </si>
  <si>
    <t>WILLIAM ANDRES TELLEZ CHAVEZ</t>
  </si>
  <si>
    <t>SERGIO ALEJANDRO ROMERO SARMIENTO</t>
  </si>
  <si>
    <t>SONIA YANETH AREVALO BONILLA</t>
  </si>
  <si>
    <t>JAVIER ENRIQUE GONZÁLEZ GONZÁLEZ</t>
  </si>
  <si>
    <t>NESTOR DAVID MEDINA HERRERA</t>
  </si>
  <si>
    <t>JOAQUÍN ANTONIO RODRÍGUEZ VILLEGAS</t>
  </si>
  <si>
    <t>JORGE ALBERTO TIBADUIZA RINCON</t>
  </si>
  <si>
    <t>VERONICA BEATRIZ BORGES CELIN</t>
  </si>
  <si>
    <t>JAIME FERNANDO CANTILLO MONROY</t>
  </si>
  <si>
    <t>ADRIAN AUGUSTO FERNANDEZ ANZOLA</t>
  </si>
  <si>
    <t>RODRIGO ANDRES GARCIA</t>
  </si>
  <si>
    <t>MÓNICA VICTORIA MANCERA CARRERO</t>
  </si>
  <si>
    <t>DEISSY YOHANA NEITA NUVAN</t>
  </si>
  <si>
    <t>MARÍA EUGENIA RESTREPO LONDOÑO</t>
  </si>
  <si>
    <t>ANDRES ALEJANDRO ORJUELA TRUJILLO</t>
  </si>
  <si>
    <t>DEICY YOHANA PARADA PARDO</t>
  </si>
  <si>
    <t>ADRIANA CAROLINA MAESTRE SOLANO</t>
  </si>
  <si>
    <t xml:space="preserve">ADRIANA MARCELA ROSAS SUAREZ </t>
  </si>
  <si>
    <t>MARITZA ROCÍO SERRANO VILLAMIL</t>
  </si>
  <si>
    <t>ROSA MARÍA MARTÍNEZ GONZÁLEZ</t>
  </si>
  <si>
    <t>OSCAR ANDRES VALDERRAMA CANO</t>
  </si>
  <si>
    <t>CO-003-2023</t>
  </si>
  <si>
    <t>CO-004-2023</t>
  </si>
  <si>
    <t>CO-015-2023</t>
  </si>
  <si>
    <t>CO-017-2023</t>
  </si>
  <si>
    <t>CO-030-2023</t>
  </si>
  <si>
    <t>CO-037-2023</t>
  </si>
  <si>
    <t>CO-047-2023</t>
  </si>
  <si>
    <t>CO-054-2023</t>
  </si>
  <si>
    <t xml:space="preserve">En tramite </t>
  </si>
  <si>
    <t>EDAD</t>
  </si>
  <si>
    <t>FECHA DE NACIMIENTO</t>
  </si>
  <si>
    <t>MYPIME</t>
  </si>
  <si>
    <t>ADICION 3</t>
  </si>
  <si>
    <t>FECHA FIRMA</t>
  </si>
  <si>
    <t>FECHA FIRMA DEL DOCUMENTO2</t>
  </si>
  <si>
    <t>FECHA DE TERMINACION DEL CONTRATO2</t>
  </si>
  <si>
    <t>FECHA FIRMA DEL DOCUMENTOS</t>
  </si>
  <si>
    <t>ENTIDAD</t>
  </si>
  <si>
    <t>NIT</t>
  </si>
  <si>
    <t>UNIDAD ADMINISTRATIVA ESPECIAL MIGRACIÓN COLOMBIA</t>
  </si>
  <si>
    <t>900477235-6</t>
  </si>
  <si>
    <t>CLASIFICACION</t>
  </si>
  <si>
    <t xml:space="preserve">
LUGAR DE EJECUCION
</t>
  </si>
  <si>
    <t>TIPO DE ORGANIZACIÓN</t>
  </si>
  <si>
    <t>Macro</t>
  </si>
  <si>
    <t>Pequeña</t>
  </si>
  <si>
    <t xml:space="preserve">Mediana </t>
  </si>
  <si>
    <t>No es mypime</t>
  </si>
  <si>
    <t>Tipo de Organización</t>
  </si>
  <si>
    <t>Campesinas</t>
  </si>
  <si>
    <t>Clasificación</t>
  </si>
  <si>
    <t>Victimas de conflicto</t>
  </si>
  <si>
    <t>Emprendimiento y empresas de mujeres</t>
  </si>
  <si>
    <t>Étnicas</t>
  </si>
  <si>
    <t>Reincorporados</t>
  </si>
  <si>
    <t>Acción comunal</t>
  </si>
  <si>
    <t>Mypime</t>
  </si>
  <si>
    <t>Si</t>
  </si>
  <si>
    <t>No</t>
  </si>
  <si>
    <t>Plataforma</t>
  </si>
  <si>
    <t>Secop I</t>
  </si>
  <si>
    <t>TVEC</t>
  </si>
  <si>
    <t>Profesional Encargado</t>
  </si>
  <si>
    <t>Prestacion de servicios apoyo a la gestion</t>
  </si>
  <si>
    <t>Area de la Necesidad</t>
  </si>
  <si>
    <t>PCD-042-2023-4D</t>
  </si>
  <si>
    <t>PROCESO</t>
  </si>
  <si>
    <t>Gestión Contractual</t>
  </si>
  <si>
    <t>CÓDIGO</t>
  </si>
  <si>
    <t>AGCF.34</t>
  </si>
  <si>
    <t>FORMATO</t>
  </si>
  <si>
    <t>Seguimiento a la Gestión Contractual</t>
  </si>
  <si>
    <t>VERSIÓN</t>
  </si>
  <si>
    <t>PROFESIÓN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</si>
</sst>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164" formatCode="_-&quot;$&quot;* #,##0.00_-;\-&quot;$&quot;* #,##0.00_-;_-&quot;$&quot;* &quot;-&quot;??_-;_-@_-"/>
    <numFmt numFmtId="165" formatCode="yyyy/mm/dd"/>
    <numFmt numFmtId="166" formatCode="_(* #,##0.00_);_(* \(#,##0.00\);_(* &quot;-&quot;??_);_(@_)"/>
  </numFmts>
  <fonts count="7" x14ac:knownFonts="1">
    <font>
      <sz val="11"/>
      <color theme="1"/>
      <name val="Calibri"/>
      <family val="2"/>
      <scheme val="minor"/>
    </font>
    <font>
      <sz val="11"/>
      <color theme="1"/>
      <name val="Calibri"/>
      <family val="2"/>
      <scheme val="minor"/>
    </font>
    <font>
      <sz val="11"/>
      <color theme="1" tint="0.14999847407452621"/>
      <name val="Calibri"/>
      <family val="2"/>
      <scheme val="minor"/>
    </font>
    <font>
      <sz val="11"/>
      <color theme="1"/>
      <name val="Calibri"/>
      <scheme val="minor"/>
    </font>
    <font>
      <sz val="11"/>
      <color theme="1" tint="0.14999847407452621"/>
      <name val="Calibri"/>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patternFill>
    </fill>
    <fill>
      <patternFill patternType="solid">
        <fgColor theme="5" tint="0.39997558519241921"/>
        <bgColor indexed="64"/>
      </patternFill>
    </fill>
    <fill>
      <patternFill patternType="solid">
        <fgColor theme="8" tint="0.39997558519241921"/>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s>
  <cellStyleXfs count="12">
    <xf numFmtId="0" fontId="0" fillId="0" borderId="0"/>
    <xf numFmtId="42" fontId="1" fillId="0" borderId="0" applyFont="0" applyFill="0" applyBorder="0" applyAlignment="0" applyProtection="0"/>
    <xf numFmtId="0" fontId="1" fillId="0" borderId="0"/>
    <xf numFmtId="0" fontId="1" fillId="0" borderId="0"/>
    <xf numFmtId="42"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cellStyleXfs>
  <cellXfs count="111">
    <xf numFmtId="0" fontId="0" fillId="0" borderId="0" xfId="0"/>
    <xf numFmtId="0" fontId="0" fillId="2" borderId="1" xfId="0" applyFill="1" applyBorder="1" applyAlignment="1">
      <alignment horizontal="center"/>
    </xf>
    <xf numFmtId="0" fontId="0" fillId="2" borderId="1" xfId="0" applyFill="1" applyBorder="1" applyAlignment="1">
      <alignment horizontal="right"/>
    </xf>
    <xf numFmtId="14" fontId="0" fillId="2" borderId="1" xfId="0" applyNumberFormat="1" applyFill="1" applyBorder="1" applyAlignment="1">
      <alignment horizontal="right"/>
    </xf>
    <xf numFmtId="42" fontId="0" fillId="2" borderId="1" xfId="0" applyNumberFormat="1" applyFill="1" applyBorder="1" applyAlignment="1">
      <alignment horizontal="right"/>
    </xf>
    <xf numFmtId="42" fontId="0" fillId="2" borderId="1" xfId="1" applyFont="1" applyFill="1" applyBorder="1" applyAlignment="1">
      <alignment horizontal="right"/>
    </xf>
    <xf numFmtId="42" fontId="0" fillId="2" borderId="1" xfId="0" applyNumberFormat="1" applyFill="1" applyBorder="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3" xfId="0" applyFill="1" applyBorder="1" applyAlignment="1">
      <alignment horizontal="right"/>
    </xf>
    <xf numFmtId="0" fontId="0" fillId="2" borderId="7" xfId="0" applyFill="1" applyBorder="1" applyAlignment="1">
      <alignment horizontal="center"/>
    </xf>
    <xf numFmtId="0" fontId="0" fillId="0" borderId="0" xfId="0" applyNumberFormat="1"/>
    <xf numFmtId="0" fontId="0" fillId="0" borderId="0" xfId="0" pivotButton="1"/>
    <xf numFmtId="0" fontId="0" fillId="0" borderId="0" xfId="0" applyAlignment="1">
      <alignment horizontal="left"/>
    </xf>
    <xf numFmtId="165" fontId="0" fillId="3" borderId="1" xfId="0" applyNumberFormat="1" applyFill="1" applyBorder="1" applyAlignment="1" applyProtection="1">
      <alignment horizontal="center" vertical="center"/>
      <protection locked="0"/>
    </xf>
    <xf numFmtId="1" fontId="0" fillId="2" borderId="1" xfId="0" applyNumberFormat="1" applyFill="1" applyBorder="1" applyAlignment="1">
      <alignment horizontal="center"/>
    </xf>
    <xf numFmtId="0" fontId="2" fillId="5"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2" fontId="2" fillId="4" borderId="5"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42" fontId="2" fillId="4" borderId="5" xfId="1" applyFont="1" applyFill="1" applyBorder="1" applyAlignment="1">
      <alignment horizontal="center" vertical="center" wrapText="1"/>
    </xf>
    <xf numFmtId="14" fontId="2" fillId="4" borderId="10"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2" borderId="2" xfId="0" applyFill="1" applyBorder="1" applyAlignment="1">
      <alignment horizontal="center" wrapText="1"/>
    </xf>
    <xf numFmtId="165" fontId="0" fillId="3" borderId="1" xfId="0" applyNumberFormat="1" applyFill="1" applyBorder="1" applyAlignment="1" applyProtection="1">
      <alignment horizontal="center" vertical="center" wrapText="1"/>
      <protection locked="0"/>
    </xf>
    <xf numFmtId="42" fontId="0" fillId="2" borderId="1" xfId="0" applyNumberFormat="1" applyFill="1" applyBorder="1" applyAlignment="1">
      <alignment horizontal="center" wrapText="1"/>
    </xf>
    <xf numFmtId="14" fontId="0" fillId="3" borderId="1" xfId="0" applyNumberFormat="1" applyFill="1" applyBorder="1" applyAlignment="1" applyProtection="1">
      <alignment horizontal="center" vertical="center" wrapText="1"/>
      <protection locked="0"/>
    </xf>
    <xf numFmtId="0" fontId="0" fillId="2" borderId="1" xfId="0" applyNumberFormat="1" applyFill="1" applyBorder="1" applyAlignment="1">
      <alignment horizontal="center" wrapText="1"/>
    </xf>
    <xf numFmtId="14" fontId="0" fillId="2" borderId="1" xfId="0" applyNumberFormat="1" applyFill="1" applyBorder="1" applyAlignment="1">
      <alignment horizontal="center" wrapText="1"/>
    </xf>
    <xf numFmtId="1" fontId="0" fillId="2" borderId="1" xfId="0" applyNumberFormat="1" applyFill="1" applyBorder="1" applyAlignment="1">
      <alignment horizontal="center" wrapText="1"/>
    </xf>
    <xf numFmtId="42" fontId="0" fillId="2" borderId="1" xfId="1" applyFont="1" applyFill="1" applyBorder="1" applyAlignment="1">
      <alignment horizontal="center" wrapText="1"/>
    </xf>
    <xf numFmtId="0" fontId="0" fillId="2" borderId="3" xfId="0" applyFill="1" applyBorder="1" applyAlignment="1">
      <alignment horizontal="center" wrapText="1"/>
    </xf>
    <xf numFmtId="0" fontId="0" fillId="2" borderId="1" xfId="8" applyNumberFormat="1" applyFont="1" applyFill="1" applyBorder="1" applyAlignment="1">
      <alignment horizontal="center" wrapText="1"/>
    </xf>
    <xf numFmtId="42" fontId="0" fillId="2" borderId="1" xfId="0" applyNumberFormat="1" applyFill="1" applyBorder="1" applyAlignment="1">
      <alignment horizontal="right" wrapText="1"/>
    </xf>
    <xf numFmtId="0" fontId="0" fillId="2" borderId="1" xfId="0" applyFill="1" applyBorder="1" applyAlignment="1">
      <alignment horizontal="right" wrapText="1"/>
    </xf>
    <xf numFmtId="42" fontId="0" fillId="2" borderId="1" xfId="1" applyFont="1" applyFill="1" applyBorder="1" applyAlignment="1">
      <alignment horizontal="right" wrapText="1"/>
    </xf>
    <xf numFmtId="14" fontId="0" fillId="2" borderId="1" xfId="0" applyNumberFormat="1" applyFill="1" applyBorder="1" applyAlignment="1">
      <alignment horizontal="right" wrapText="1"/>
    </xf>
    <xf numFmtId="0" fontId="0" fillId="2" borderId="3" xfId="0" applyFill="1" applyBorder="1" applyAlignment="1">
      <alignment horizontal="right" wrapText="1"/>
    </xf>
    <xf numFmtId="0" fontId="0" fillId="2" borderId="1" xfId="0" applyFill="1" applyBorder="1" applyAlignment="1">
      <alignment wrapText="1"/>
    </xf>
    <xf numFmtId="0" fontId="0" fillId="0" borderId="1" xfId="0" applyFill="1" applyBorder="1" applyAlignment="1">
      <alignment horizontal="center" wrapText="1"/>
    </xf>
    <xf numFmtId="0" fontId="0" fillId="7" borderId="1" xfId="0" applyFill="1" applyBorder="1" applyAlignment="1">
      <alignment horizontal="center" wrapText="1"/>
    </xf>
    <xf numFmtId="0" fontId="0" fillId="7" borderId="1" xfId="0" applyFill="1" applyBorder="1" applyAlignment="1">
      <alignment horizontal="right" wrapText="1"/>
    </xf>
    <xf numFmtId="14" fontId="0" fillId="7" borderId="1" xfId="0" applyNumberFormat="1" applyFill="1" applyBorder="1" applyAlignment="1">
      <alignment horizontal="center" wrapText="1"/>
    </xf>
    <xf numFmtId="1" fontId="0" fillId="7" borderId="1" xfId="0" applyNumberFormat="1" applyFill="1" applyBorder="1" applyAlignment="1">
      <alignment horizontal="center" wrapText="1"/>
    </xf>
    <xf numFmtId="42" fontId="0" fillId="7" borderId="1" xfId="0" applyNumberFormat="1" applyFill="1" applyBorder="1" applyAlignment="1">
      <alignment horizontal="right" wrapText="1"/>
    </xf>
    <xf numFmtId="42" fontId="0" fillId="7" borderId="1" xfId="1" applyFont="1" applyFill="1" applyBorder="1" applyAlignment="1">
      <alignment horizontal="right" wrapText="1"/>
    </xf>
    <xf numFmtId="14" fontId="0" fillId="7" borderId="5" xfId="0" applyNumberFormat="1" applyFill="1" applyBorder="1" applyAlignment="1">
      <alignment horizontal="center" wrapText="1"/>
    </xf>
    <xf numFmtId="14" fontId="0" fillId="7" borderId="1" xfId="0" applyNumberFormat="1" applyFill="1" applyBorder="1" applyAlignment="1">
      <alignment horizontal="right" wrapText="1"/>
    </xf>
    <xf numFmtId="42" fontId="0" fillId="7" borderId="1" xfId="0" applyNumberFormat="1" applyFill="1" applyBorder="1" applyAlignment="1">
      <alignment horizontal="center" wrapText="1"/>
    </xf>
    <xf numFmtId="0" fontId="0" fillId="7" borderId="3" xfId="0" applyFill="1" applyBorder="1" applyAlignment="1">
      <alignment horizontal="right" wrapText="1"/>
    </xf>
    <xf numFmtId="14" fontId="0" fillId="7" borderId="8" xfId="0" applyNumberFormat="1" applyFill="1" applyBorder="1" applyAlignment="1">
      <alignment horizontal="center" wrapText="1"/>
    </xf>
    <xf numFmtId="0" fontId="0" fillId="7" borderId="3" xfId="0" applyFill="1" applyBorder="1" applyAlignment="1">
      <alignment horizontal="center" wrapText="1"/>
    </xf>
    <xf numFmtId="165" fontId="0" fillId="7" borderId="1" xfId="0" applyNumberFormat="1" applyFill="1" applyBorder="1" applyAlignment="1" applyProtection="1">
      <alignment vertical="center" wrapText="1"/>
      <protection locked="0"/>
    </xf>
    <xf numFmtId="14" fontId="0" fillId="7" borderId="2" xfId="0" applyNumberFormat="1" applyFill="1" applyBorder="1" applyAlignment="1">
      <alignment horizontal="center" wrapText="1"/>
    </xf>
    <xf numFmtId="0" fontId="0" fillId="2" borderId="8" xfId="0" applyFill="1" applyBorder="1" applyAlignment="1">
      <alignment horizontal="center" wrapText="1"/>
    </xf>
    <xf numFmtId="42" fontId="0" fillId="2" borderId="8" xfId="0" applyNumberFormat="1" applyFill="1" applyBorder="1" applyAlignment="1">
      <alignment horizontal="center" wrapText="1"/>
    </xf>
    <xf numFmtId="0" fontId="0" fillId="7" borderId="8" xfId="0" applyFill="1" applyBorder="1" applyAlignment="1">
      <alignment horizontal="center" wrapText="1"/>
    </xf>
    <xf numFmtId="0" fontId="0" fillId="7" borderId="8" xfId="0" applyFill="1" applyBorder="1" applyAlignment="1">
      <alignment horizontal="right" wrapText="1"/>
    </xf>
    <xf numFmtId="42" fontId="0" fillId="7" borderId="8" xfId="0" applyNumberFormat="1" applyFill="1" applyBorder="1" applyAlignment="1">
      <alignment horizontal="right" wrapText="1"/>
    </xf>
    <xf numFmtId="42" fontId="0" fillId="7" borderId="8" xfId="1" applyFont="1" applyFill="1" applyBorder="1" applyAlignment="1">
      <alignment horizontal="right" wrapText="1"/>
    </xf>
    <xf numFmtId="14" fontId="0" fillId="7" borderId="8" xfId="0" applyNumberFormat="1" applyFill="1" applyBorder="1" applyAlignment="1">
      <alignment horizontal="right" wrapText="1"/>
    </xf>
    <xf numFmtId="0" fontId="0" fillId="7" borderId="9" xfId="0" applyFill="1" applyBorder="1" applyAlignment="1">
      <alignment horizontal="right" wrapText="1"/>
    </xf>
    <xf numFmtId="165" fontId="0" fillId="6" borderId="1" xfId="0" applyNumberFormat="1" applyFill="1" applyBorder="1" applyAlignment="1" applyProtection="1">
      <alignment horizontal="center" vertical="center" wrapText="1"/>
      <protection locked="0"/>
    </xf>
    <xf numFmtId="0" fontId="0" fillId="2" borderId="1" xfId="0" applyNumberFormat="1" applyFill="1" applyBorder="1" applyAlignment="1">
      <alignment horizontal="right" wrapText="1"/>
    </xf>
    <xf numFmtId="1" fontId="0" fillId="2" borderId="1" xfId="0" applyNumberFormat="1" applyFill="1" applyBorder="1" applyAlignment="1">
      <alignment horizontal="right" wrapText="1"/>
    </xf>
    <xf numFmtId="42" fontId="3" fillId="2" borderId="1" xfId="1" applyFont="1" applyFill="1" applyBorder="1" applyAlignment="1">
      <alignment horizontal="right" wrapText="1"/>
    </xf>
    <xf numFmtId="0" fontId="0" fillId="0" borderId="1" xfId="0" applyBorder="1" applyAlignment="1">
      <alignment horizontal="center" wrapText="1"/>
    </xf>
    <xf numFmtId="14" fontId="0" fillId="0" borderId="1" xfId="0" applyNumberFormat="1" applyBorder="1" applyAlignment="1">
      <alignment horizontal="center" wrapText="1"/>
    </xf>
    <xf numFmtId="42" fontId="0" fillId="0" borderId="1" xfId="0" applyNumberFormat="1" applyBorder="1" applyAlignment="1">
      <alignment horizontal="center" wrapText="1"/>
    </xf>
    <xf numFmtId="42" fontId="0" fillId="0" borderId="1" xfId="1" applyFont="1" applyBorder="1" applyAlignment="1">
      <alignment horizontal="center" wrapText="1"/>
    </xf>
    <xf numFmtId="0" fontId="0" fillId="8" borderId="1" xfId="0" applyFill="1" applyBorder="1" applyAlignment="1">
      <alignment horizontal="center" wrapText="1"/>
    </xf>
    <xf numFmtId="0" fontId="0" fillId="8" borderId="8" xfId="0" applyFill="1" applyBorder="1" applyAlignment="1">
      <alignment horizontal="center" wrapText="1"/>
    </xf>
    <xf numFmtId="165" fontId="0" fillId="8" borderId="1" xfId="0" applyNumberFormat="1" applyFill="1" applyBorder="1" applyAlignment="1" applyProtection="1">
      <alignment horizontal="center" vertical="center" wrapText="1"/>
      <protection locked="0"/>
    </xf>
    <xf numFmtId="0" fontId="0" fillId="2" borderId="2" xfId="0" applyFill="1" applyBorder="1" applyAlignment="1">
      <alignment horizontal="right"/>
    </xf>
    <xf numFmtId="0" fontId="0" fillId="2" borderId="7" xfId="0" applyFill="1" applyBorder="1" applyAlignment="1">
      <alignment horizontal="right"/>
    </xf>
    <xf numFmtId="0" fontId="0" fillId="2" borderId="4" xfId="0" applyFill="1" applyBorder="1" applyAlignment="1">
      <alignment horizontal="center"/>
    </xf>
    <xf numFmtId="0" fontId="0" fillId="2" borderId="2" xfId="0" applyNumberFormat="1" applyFill="1" applyBorder="1" applyAlignment="1">
      <alignment horizontal="center"/>
    </xf>
    <xf numFmtId="0" fontId="4" fillId="9" borderId="4" xfId="0" applyFont="1" applyFill="1" applyBorder="1" applyAlignment="1">
      <alignment horizontal="center" vertical="center" wrapText="1"/>
    </xf>
    <xf numFmtId="0" fontId="0" fillId="2" borderId="1" xfId="0" applyFont="1" applyFill="1" applyBorder="1" applyAlignment="1">
      <alignment horizontal="center" wrapText="1"/>
    </xf>
    <xf numFmtId="0" fontId="0" fillId="0" borderId="1" xfId="0" applyBorder="1"/>
    <xf numFmtId="0" fontId="0" fillId="0" borderId="3" xfId="0" applyBorder="1"/>
    <xf numFmtId="0" fontId="0" fillId="0" borderId="6" xfId="0" applyBorder="1"/>
    <xf numFmtId="0" fontId="0" fillId="0" borderId="1" xfId="0" applyFill="1" applyBorder="1"/>
    <xf numFmtId="14" fontId="0" fillId="2" borderId="1" xfId="0" applyNumberFormat="1" applyFill="1" applyBorder="1" applyAlignment="1">
      <alignment horizontal="center"/>
    </xf>
    <xf numFmtId="165" fontId="0" fillId="6" borderId="1" xfId="0" applyNumberFormat="1" applyFill="1" applyBorder="1" applyAlignment="1" applyProtection="1">
      <alignment horizontal="center" vertical="center"/>
      <protection locked="0"/>
    </xf>
    <xf numFmtId="0" fontId="0" fillId="2" borderId="1" xfId="0" applyNumberFormat="1" applyFill="1" applyBorder="1" applyAlignment="1">
      <alignment horizontal="right"/>
    </xf>
    <xf numFmtId="1" fontId="0" fillId="2" borderId="1" xfId="0" applyNumberFormat="1" applyFill="1" applyBorder="1" applyAlignment="1">
      <alignment horizontal="right"/>
    </xf>
    <xf numFmtId="42" fontId="3" fillId="2" borderId="1" xfId="1" applyFont="1" applyFill="1" applyBorder="1" applyAlignment="1">
      <alignment horizontal="right"/>
    </xf>
    <xf numFmtId="0" fontId="0" fillId="0" borderId="5" xfId="0" applyBorder="1"/>
    <xf numFmtId="0" fontId="0" fillId="0" borderId="5" xfId="0" applyFill="1" applyBorder="1"/>
    <xf numFmtId="0" fontId="0" fillId="10" borderId="1" xfId="0" applyFill="1" applyBorder="1" applyAlignment="1">
      <alignment horizontal="center"/>
    </xf>
    <xf numFmtId="0" fontId="0" fillId="0" borderId="0" xfId="0" applyAlignment="1">
      <alignment horizontal="center"/>
    </xf>
    <xf numFmtId="0" fontId="0" fillId="10" borderId="0" xfId="0" applyFill="1" applyAlignment="1">
      <alignment horizontal="center"/>
    </xf>
    <xf numFmtId="0" fontId="0" fillId="0" borderId="5" xfId="0" applyBorder="1" applyAlignment="1">
      <alignment horizontal="center" wrapText="1"/>
    </xf>
    <xf numFmtId="42" fontId="0" fillId="0" borderId="5" xfId="0" applyNumberFormat="1" applyBorder="1" applyAlignment="1">
      <alignment horizontal="center" wrapText="1"/>
    </xf>
    <xf numFmtId="14" fontId="0" fillId="0" borderId="5" xfId="0" applyNumberFormat="1" applyBorder="1" applyAlignment="1">
      <alignment horizontal="center" wrapText="1"/>
    </xf>
    <xf numFmtId="0" fontId="1" fillId="2" borderId="1" xfId="9" applyFont="1" applyFill="1" applyBorder="1" applyAlignment="1">
      <alignment horizontal="center" vertical="center"/>
    </xf>
    <xf numFmtId="0" fontId="1" fillId="2" borderId="1" xfId="9" applyFont="1" applyFill="1" applyBorder="1" applyAlignment="1">
      <alignment horizontal="left" vertical="center"/>
    </xf>
    <xf numFmtId="4" fontId="1" fillId="2" borderId="1" xfId="9" applyNumberFormat="1" applyFont="1" applyFill="1" applyBorder="1" applyAlignment="1">
      <alignment horizontal="center" vertical="center"/>
    </xf>
    <xf numFmtId="0" fontId="5" fillId="0" borderId="1" xfId="10" applyFont="1" applyBorder="1" applyAlignment="1">
      <alignment horizontal="center" vertical="center"/>
    </xf>
    <xf numFmtId="0" fontId="5" fillId="0" borderId="1" xfId="10" applyFont="1" applyBorder="1" applyAlignment="1">
      <alignment vertical="center"/>
    </xf>
    <xf numFmtId="0" fontId="1" fillId="2" borderId="1" xfId="9" applyFont="1" applyFill="1" applyBorder="1" applyAlignment="1">
      <alignment horizontal="center" vertical="center"/>
    </xf>
    <xf numFmtId="0" fontId="5" fillId="0" borderId="1" xfId="10" applyFont="1" applyBorder="1" applyAlignment="1">
      <alignment horizontal="center" vertical="center"/>
    </xf>
    <xf numFmtId="37" fontId="6" fillId="2" borderId="1" xfId="11" applyNumberFormat="1" applyFont="1" applyFill="1" applyBorder="1" applyAlignment="1">
      <alignment horizontal="center" vertical="center"/>
    </xf>
    <xf numFmtId="0" fontId="0" fillId="0" borderId="4" xfId="0" applyBorder="1" applyAlignment="1">
      <alignment horizontal="center" wrapText="1"/>
    </xf>
    <xf numFmtId="0" fontId="0" fillId="0" borderId="12" xfId="0" applyBorder="1" applyAlignment="1">
      <alignment horizontal="center" wrapText="1"/>
    </xf>
    <xf numFmtId="0" fontId="0" fillId="0" borderId="6" xfId="0" applyBorder="1" applyAlignment="1">
      <alignment horizontal="center" wrapText="1"/>
    </xf>
    <xf numFmtId="0" fontId="0" fillId="0" borderId="11" xfId="0" applyBorder="1" applyAlignment="1">
      <alignment horizontal="center" wrapText="1"/>
    </xf>
  </cellXfs>
  <cellStyles count="12">
    <cellStyle name="Millares [0]" xfId="8" builtinId="6"/>
    <cellStyle name="Millares 2 3" xfId="11"/>
    <cellStyle name="Moneda [0]" xfId="1" builtinId="7"/>
    <cellStyle name="Moneda [0] 9" xfId="4"/>
    <cellStyle name="Moneda 5 4 2" xfId="7"/>
    <cellStyle name="Moneda 8" xfId="6"/>
    <cellStyle name="Normal" xfId="0" builtinId="0"/>
    <cellStyle name="Normal 11" xfId="2"/>
    <cellStyle name="Normal 11 2" xfId="10"/>
    <cellStyle name="Normal 4 6 4 2 2" xfId="9"/>
    <cellStyle name="Normal 4 9" xfId="5"/>
    <cellStyle name="Normal 7 4 2" xfId="3"/>
  </cellStyles>
  <dxfs count="79">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1"/>
        <color theme="1" tint="0.14999847407452621"/>
        <name val="Calibri"/>
        <scheme val="minor"/>
      </font>
      <fill>
        <patternFill patternType="solid">
          <fgColor indexed="64"/>
          <bgColor theme="5" tint="0.39997558519241921"/>
        </patternFill>
      </fill>
      <alignment horizontal="center" vertical="center" textRotation="0" wrapText="1" indent="0" justifyLastLine="0" shrinkToFit="0" readingOrder="0"/>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yyyy/mm/dd"/>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1369219</xdr:colOff>
      <xdr:row>0</xdr:row>
      <xdr:rowOff>35718</xdr:rowOff>
    </xdr:from>
    <xdr:to>
      <xdr:col>0</xdr:col>
      <xdr:colOff>3000374</xdr:colOff>
      <xdr:row>2</xdr:row>
      <xdr:rowOff>70113</xdr:rowOff>
    </xdr:to>
    <xdr:pic>
      <xdr:nvPicPr>
        <xdr:cNvPr id="563" name="Imagen 562"/>
        <xdr:cNvPicPr>
          <a:picLocks noChangeAspect="1"/>
        </xdr:cNvPicPr>
      </xdr:nvPicPr>
      <xdr:blipFill>
        <a:blip xmlns:r="http://schemas.openxmlformats.org/officeDocument/2006/relationships" r:embed="rId1"/>
        <a:stretch>
          <a:fillRect/>
        </a:stretch>
      </xdr:blipFill>
      <xdr:spPr>
        <a:xfrm>
          <a:off x="1369219" y="35718"/>
          <a:ext cx="1631155" cy="403489"/>
        </a:xfrm>
        <a:prstGeom prst="rect">
          <a:avLst/>
        </a:prstGeom>
      </xdr:spPr>
    </xdr:pic>
    <xdr:clientData/>
  </xdr:twoCellAnchor>
  <xdr:oneCellAnchor>
    <xdr:from>
      <xdr:col>3</xdr:col>
      <xdr:colOff>1257300</xdr:colOff>
      <xdr:row>1</xdr:row>
      <xdr:rowOff>0</xdr:rowOff>
    </xdr:from>
    <xdr:ext cx="156318" cy="85725"/>
    <xdr:sp macro="" textlink="">
      <xdr:nvSpPr>
        <xdr:cNvPr id="5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B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4C02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4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502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AE04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AF04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FD06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FE06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109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209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8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9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A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B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C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D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E17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67A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77A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5F7A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607A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9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967C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1</xdr:row>
      <xdr:rowOff>0</xdr:rowOff>
    </xdr:from>
    <xdr:ext cx="156318" cy="85725"/>
    <xdr:sp macro="" textlink="">
      <xdr:nvSpPr>
        <xdr:cNvPr id="59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977C0000}"/>
            </a:ext>
          </a:extLst>
        </xdr:cNvPr>
        <xdr:cNvSpPr>
          <a:spLocks noChangeAspect="1" noChangeArrowheads="1"/>
        </xdr:cNvSpPr>
      </xdr:nvSpPr>
      <xdr:spPr bwMode="auto">
        <a:xfrm>
          <a:off x="6229350" y="200025"/>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9F7C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xdr:row>
      <xdr:rowOff>0</xdr:rowOff>
    </xdr:from>
    <xdr:ext cx="156318" cy="85725"/>
    <xdr:sp macro="" textlink="">
      <xdr:nvSpPr>
        <xdr:cNvPr id="59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A07C0000}"/>
            </a:ext>
          </a:extLst>
        </xdr:cNvPr>
        <xdr:cNvSpPr>
          <a:spLocks noChangeAspect="1" noChangeArrowheads="1"/>
        </xdr:cNvSpPr>
      </xdr:nvSpPr>
      <xdr:spPr bwMode="auto">
        <a:xfrm>
          <a:off x="6229350" y="36195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ejandra Maria Arcos Medina" refreshedDate="44966.406430787036" createdVersion="6" refreshedVersion="6" minRefreshableVersion="3" recordCount="59">
  <cacheSource type="worksheet">
    <worksheetSource name="Tabla1"/>
  </cacheSource>
  <cacheFields count="64">
    <cacheField name="PLATAFORMA" numFmtId="0">
      <sharedItems/>
    </cacheField>
    <cacheField name="CONSECUTIVO PAABS EXCEL Y ESTUDIOS PREVIOS " numFmtId="0">
      <sharedItems containsSemiMixedTypes="0" containsString="0" containsNumber="1" containsInteger="1" minValue="1" maxValue="271"/>
    </cacheField>
    <cacheField name="PROFESiONAL ENCARGADO" numFmtId="0">
      <sharedItems count="5">
        <s v="Alejandra María Arcos Medina"/>
        <s v="Dayanna Prieto Villalba"/>
        <s v="Cesar Augusto Mejia Carrillo"/>
        <s v="Diana Esperanza Durán Garcia "/>
        <s v="Belisa Amparo Oviedo Diaz"/>
      </sharedItems>
    </cacheField>
    <cacheField name="EXPEDIENTE" numFmtId="0">
      <sharedItems/>
    </cacheField>
    <cacheField name="N°PROCESO EN SECOP / No. EVENTO " numFmtId="0">
      <sharedItems/>
    </cacheField>
    <cacheField name="MES" numFmtId="0">
      <sharedItems count="1">
        <s v="Enero"/>
      </sharedItems>
    </cacheField>
    <cacheField name="FECHA PUBLICACION PROCESO SECOP II-TIENDA VIRTUAL" numFmtId="14">
      <sharedItems containsSemiMixedTypes="0" containsNonDate="0" containsDate="1" containsString="0" minDate="2023-01-11T00:00:00" maxDate="2023-02-01T00:00:00" count="15">
        <d v="2023-01-13T00:00:00"/>
        <d v="2023-01-19T00:00:00"/>
        <d v="2023-01-18T00:00:00"/>
        <d v="2023-01-20T00:00:00"/>
        <d v="2023-01-17T00:00:00"/>
        <d v="2023-01-16T00:00:00"/>
        <d v="2023-01-31T00:00:00"/>
        <d v="2023-01-11T00:00:00"/>
        <d v="2023-01-25T00:00:00"/>
        <d v="2023-01-12T00:00:00"/>
        <d v="2023-01-24T00:00:00"/>
        <d v="2023-01-23T00:00:00"/>
        <d v="2023-01-27T00:00:00"/>
        <d v="2023-01-26T00:00:00"/>
        <d v="2023-01-30T00:00:00"/>
      </sharedItems>
    </cacheField>
    <cacheField name="MODALIDAD" numFmtId="0">
      <sharedItems/>
    </cacheField>
    <cacheField name="CAUSAL" numFmtId="0">
      <sharedItems/>
    </cacheField>
    <cacheField name="AREA DE LA  NECESiDAD" numFmtId="0">
      <sharedItems count="20">
        <s v="Subdirección Administrativa y Financiera"/>
        <s v="Subdireccion de Control Migratorio"/>
        <s v="Oficina de Tecnología de la Informacion"/>
        <s v="Oficina de Comunicaciones "/>
        <s v="Dirección General"/>
        <s v="Oficina Asesora de Planeación"/>
        <s v="Oficina Asesora Jurídica"/>
        <s v="Secretaria General"/>
        <s v="Subdirección de Verificación Migratoria"/>
        <s v="oficina tecnologias de la informacion"/>
        <s v="oficina asesora juridica"/>
        <s v="oficina  de  comunicaciones "/>
        <s v="subdireccion talento humano"/>
        <s v="Grupo de Archivo y Correspondencia"/>
        <s v="Sub. Adm y financiera - Grupo Administrativo"/>
        <s v="Subdirección de Control Migratorio"/>
        <s v="Grupo de Archivo y Correspondencia - Tecnología"/>
        <s v="Subdirección de Extranjeria"/>
        <s v="Subdirección Administrativa y Financiera - Grupo Administrativo"/>
        <s v="CONTROL INTERNO DISCIPLINARIO"/>
      </sharedItems>
    </cacheField>
    <cacheField name="OBJETO" numFmtId="0">
      <sharedItems longText="1"/>
    </cacheField>
    <cacheField name="CODIGO UNSCSP" numFmtId="0">
      <sharedItems containsMixedTypes="1" containsNumber="1" containsInteger="1" minValue="73152100" maxValue="81111800"/>
    </cacheField>
    <cacheField name="NOMBRE DE CODIGO" numFmtId="0">
      <sharedItems containsBlank="1"/>
    </cacheField>
    <cacheField name="VALOR PROCESO EN EL PAABS SECOP II" numFmtId="42">
      <sharedItems containsSemiMixedTypes="0" containsString="0" containsNumber="1" containsInteger="1" minValue="4950000" maxValue="138000000"/>
    </cacheField>
    <cacheField name="VALOR PROCESO  ESTUDIOS PREVIOS " numFmtId="42">
      <sharedItems containsSemiMixedTypes="0" containsString="0" containsNumber="1" containsInteger="1" minValue="4800000" maxValue="138000000"/>
    </cacheField>
    <cacheField name="CDP" numFmtId="0">
      <sharedItems containsSemiMixedTypes="0" containsString="0" containsNumber="1" containsInteger="1" minValue="4223" maxValue="19423"/>
    </cacheField>
    <cacheField name="RUBRO" numFmtId="0">
      <sharedItems/>
    </cacheField>
    <cacheField name="ETAPA" numFmtId="0">
      <sharedItems/>
    </cacheField>
    <cacheField name="ESTADO" numFmtId="0">
      <sharedItems containsBlank="1"/>
    </cacheField>
    <cacheField name="RESOLUCION DECLARACTORIA DESIERTO" numFmtId="0">
      <sharedItems containsBlank="1"/>
    </cacheField>
    <cacheField name="N° DE CONTRATO CELEBRADO" numFmtId="0">
      <sharedItems containsBlank="1" containsMixedTypes="1" containsNumber="1" containsInteger="1" minValue="3" maxValue="54"/>
    </cacheField>
    <cacheField name="MES2" numFmtId="0">
      <sharedItems containsBlank="1"/>
    </cacheField>
    <cacheField name="FECHA DE FIRMA CONTRATO" numFmtId="14">
      <sharedItems containsNonDate="0" containsDate="1" containsString="0" containsBlank="1" minDate="2023-01-13T00:00:00" maxDate="2023-02-02T00:00:00"/>
    </cacheField>
    <cacheField name="TIPO DE CONTRATO" numFmtId="0">
      <sharedItems containsBlank="1"/>
    </cacheField>
    <cacheField name="OTRO TIPO DE CONTRATO" numFmtId="0">
      <sharedItems containsNonDate="0" containsString="0"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19484940" maxValue="1140420436"/>
    </cacheField>
    <cacheField name="DV" numFmtId="0">
      <sharedItems containsBlank="1"/>
    </cacheField>
    <cacheField name="N° RP" numFmtId="0">
      <sharedItems containsString="0" containsBlank="1" containsNumber="1" containsInteger="1" minValue="13723" maxValue="31623"/>
    </cacheField>
    <cacheField name="FECHA RP" numFmtId="14">
      <sharedItems containsNonDate="0" containsDate="1" containsString="0" containsBlank="1" minDate="2023-01-12T00:00:00" maxDate="2023-02-02T00:00:00"/>
    </cacheField>
    <cacheField name="VALOR  2023" numFmtId="42">
      <sharedItems containsString="0" containsBlank="1" containsNumber="1" containsInteger="1" minValue="30800000" maxValue="138000000"/>
    </cacheField>
    <cacheField name="VALOR VF 2024" numFmtId="0">
      <sharedItems containsBlank="1"/>
    </cacheField>
    <cacheField name="VALOR VF 2025" numFmtId="0">
      <sharedItems containsBlank="1"/>
    </cacheField>
    <cacheField name="VALOR VF 2026" numFmtId="0">
      <sharedItems containsBlank="1"/>
    </cacheField>
    <cacheField name="VALOR TOTAL CONTRATO + VF" numFmtId="42">
      <sharedItems containsString="0" containsBlank="1" containsNumber="1" containsInteger="1" minValue="0" maxValue="138000000"/>
    </cacheField>
    <cacheField name="GARANTIA" numFmtId="0">
      <sharedItems containsBlank="1"/>
    </cacheField>
    <cacheField name="FECHA DE EXPEDICION GARANTIA" numFmtId="14">
      <sharedItems containsNonDate="0" containsDate="1" containsString="0" containsBlank="1" minDate="2023-01-13T00:00:00" maxDate="2023-02-02T00:00:00"/>
    </cacheField>
    <cacheField name="RIESGOS" numFmtId="0">
      <sharedItems containsBlank="1"/>
    </cacheField>
    <cacheField name="FECHA DE INICIO DEL CONTRATO" numFmtId="14">
      <sharedItems containsDate="1" containsBlank="1" containsMixedTypes="1" minDate="2023-01-16T00:00:00" maxDate="2023-02-02T00:00:00"/>
    </cacheField>
    <cacheField name="FECHA DE TERMINACION DEL CONTRATO" numFmtId="14">
      <sharedItems containsNonDate="0" containsDate="1" containsString="0" containsBlank="1" minDate="2023-08-26T00:00:00" maxDate="2024-01-01T00:00:00"/>
    </cacheField>
    <cacheField name="DIAS DE EJECUCION DEL CONTRATO" numFmtId="0">
      <sharedItems containsString="0" containsBlank="1" containsNumber="1" containsInteger="1" minValue="212" maxValue="45291"/>
    </cacheField>
    <cacheField name="NOMBRE SUPERVISOR" numFmtId="0">
      <sharedItems containsBlank="1"/>
    </cacheField>
    <cacheField name="CEDULA SUPERVISOR" numFmtId="0">
      <sharedItems containsString="0" containsBlank="1" containsNumber="1" containsInteger="1" minValue="7183645" maxValue="1020712442"/>
    </cacheField>
    <cacheField name="ADICION 1 " numFmtId="42">
      <sharedItems containsNonDate="0" containsString="0" containsBlank="1"/>
    </cacheField>
    <cacheField name="FECHA  DE FIRMA" numFmtId="14">
      <sharedItems containsNonDate="0" containsString="0" containsBlank="1"/>
    </cacheField>
    <cacheField name="ADICION 2" numFmtId="0">
      <sharedItems containsNonDate="0" containsString="0" containsBlank="1"/>
    </cacheField>
    <cacheField name="FECHADE FIRMA" numFmtId="14">
      <sharedItems containsNonDate="0" containsString="0" containsBlank="1"/>
    </cacheField>
    <cacheField name="LIBERACION" numFmtId="0">
      <sharedItems containsNonDate="0" containsString="0" containsBlank="1"/>
    </cacheField>
    <cacheField name="FECHA LIBERACION " numFmtId="14">
      <sharedItems containsNonDate="0" containsString="0" containsBlank="1"/>
    </cacheField>
    <cacheField name="VALOR TOTAL DEL CONTRATO CON ADICIONES VIGENCIA" numFmtId="42">
      <sharedItems containsString="0" containsBlank="1" containsNumber="1" containsInteger="1" minValue="0" maxValue="115000000"/>
    </cacheField>
    <cacheField name="PRORROGA 1  EN DIAS" numFmtId="0">
      <sharedItems containsNonDate="0" containsString="0" containsBlank="1"/>
    </cacheField>
    <cacheField name="FECHADE TERMINACION DEL CONTRATO" numFmtId="14">
      <sharedItems containsNonDate="0" containsString="0" containsBlank="1"/>
    </cacheField>
    <cacheField name="FECHA FIRMA DEL DOCUMENTO" numFmtId="14">
      <sharedItems containsNonDate="0" containsString="0" containsBlank="1"/>
    </cacheField>
    <cacheField name="PRORROGA 2 EN DIAS" numFmtId="0">
      <sharedItems containsNonDate="0" containsString="0" containsBlank="1"/>
    </cacheField>
    <cacheField name="FECHA DE TERMINACION DEL CONTRATO3" numFmtId="0">
      <sharedItems containsNonDate="0" containsString="0" containsBlank="1"/>
    </cacheField>
    <cacheField name="FECHA FIRMA DEL DOCUMENTO4" numFmtId="14">
      <sharedItems containsNonDate="0" containsString="0" containsBlank="1"/>
    </cacheField>
    <cacheField name="PRORROGA 3 EN DIAS" numFmtId="0">
      <sharedItems containsNonDate="0" containsString="0" containsBlank="1"/>
    </cacheField>
    <cacheField name="FECHA DE TERMINACION DEL CONTRATO5" numFmtId="42">
      <sharedItems containsNonDate="0" containsString="0" containsBlank="1"/>
    </cacheField>
    <cacheField name="FECHA FIRMA DEL DOCUEMNTO" numFmtId="14">
      <sharedItems containsNonDate="0" containsString="0" containsBlank="1"/>
    </cacheField>
    <cacheField name="TIEMPO DE EJECUCION DEL CONTRATO CON LAS PRORROGAS" numFmtId="0">
      <sharedItems containsString="0" containsBlank="1" containsNumber="1" containsInteger="1" minValue="212" maxValue="45291"/>
    </cacheField>
    <cacheField name="FECHA DE LIQUIDACION DEL CONTRATO" numFmtId="14">
      <sharedItems containsNonDate="0" containsString="0" containsBlank="1"/>
    </cacheField>
    <cacheField name="OBSERVACION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9">
  <r>
    <s v="Secop II"/>
    <n v="166"/>
    <x v="0"/>
    <s v="20236211413000002E"/>
    <s v="PCD-003-2023-48SYF"/>
    <x v="0"/>
    <x v="0"/>
    <s v="Contratación Directa"/>
    <s v="Prestación de Servicios Profesionales "/>
    <x v="0"/>
    <s v="Prestación de servicios profesionales con autonomía técnica y administrativa para la realización del trámite de cuentas por pagar y obligaciones dentro del SIIF, así como la aplicación de retenciones y revisión de declaraciones tributarias a cargo de la entidad."/>
    <n v="80111600"/>
    <s v="Servicios de gestión, servicios profesionales de empresa y servicios administrativos"/>
    <n v="69000000"/>
    <n v="69000000"/>
    <n v="11723"/>
    <s v="A-02-02-02-008-003"/>
    <s v="Celebrado"/>
    <s v="En ejecución"/>
    <m/>
    <s v="CO-007-2023"/>
    <s v="Enero"/>
    <d v="2023-01-16T00:00:00"/>
    <s v="Prestación de Servicios Profesionales"/>
    <m/>
    <s v="Nivel Central"/>
    <s v="Bogotá D.C."/>
    <s v="CESAR DAVID CAPACHO PINEDA"/>
    <n v="1020779282"/>
    <m/>
    <n v="15223"/>
    <d v="2023-01-16T00:00:00"/>
    <n v="69000000"/>
    <m/>
    <m/>
    <m/>
    <n v="69000000"/>
    <s v="Si "/>
    <d v="2023-01-16T00:00:00"/>
    <s v="2 CUMPLIMIENTO"/>
    <d v="2023-01-16T00:00:00"/>
    <d v="2023-12-30T00:00:00"/>
    <n v="348"/>
    <s v="Gustavo Alberto Padilla"/>
    <n v="19462757"/>
    <m/>
    <m/>
    <m/>
    <m/>
    <m/>
    <m/>
    <m/>
    <m/>
    <m/>
    <m/>
    <m/>
    <m/>
    <m/>
    <m/>
    <m/>
    <m/>
    <m/>
    <m/>
    <m/>
  </r>
  <r>
    <s v="Secop II"/>
    <n v="230"/>
    <x v="0"/>
    <s v="20233001413000002E"/>
    <s v="PCD-008-2023-5CM"/>
    <x v="0"/>
    <x v="1"/>
    <s v="Contratación Directa"/>
    <s v="Prestación de Servicios Profesionales "/>
    <x v="1"/>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m/>
    <s v="Nivel Central"/>
    <s v="Bogotá D.C."/>
    <s v="MELISSA JOHANNA MONTOYA QUIRAMA"/>
    <n v="42149816"/>
    <m/>
    <n v="21523"/>
    <d v="2023-01-20T00:00:00"/>
    <n v="85500000"/>
    <m/>
    <m/>
    <m/>
    <n v="85500000"/>
    <s v="Si "/>
    <d v="2023-01-19T00:00:00"/>
    <s v="2 CUMPLIMIENTO"/>
    <d v="2023-01-20T00:00:00"/>
    <d v="2023-10-31T00:00:00"/>
    <n v="284"/>
    <s v="MARTHA HERNANDEZ ARANGO"/>
    <n v="51712658"/>
    <m/>
    <m/>
    <m/>
    <m/>
    <m/>
    <m/>
    <m/>
    <m/>
    <m/>
    <m/>
    <m/>
    <m/>
    <m/>
    <m/>
    <m/>
    <m/>
    <m/>
    <m/>
    <m/>
  </r>
  <r>
    <s v="Secop II"/>
    <n v="53"/>
    <x v="0"/>
    <s v="20232501413000009E"/>
    <s v="PCD-009-2023-9TEC"/>
    <x v="0"/>
    <x v="2"/>
    <s v="Contratación Directa"/>
    <s v="Prestación de Servicios Profesionales "/>
    <x v="2"/>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m/>
    <s v="Nivel Central"/>
    <s v="Bogotá D.C."/>
    <s v="ANA JOHANA CAMELO BARRERA"/>
    <n v="53075439"/>
    <m/>
    <n v="21323"/>
    <d v="2023-01-20T00:00:00"/>
    <n v="57500000"/>
    <m/>
    <m/>
    <m/>
    <n v="57500000"/>
    <s v="Si "/>
    <d v="2023-01-20T00:00:00"/>
    <s v="2 CUMPLIMIENTO"/>
    <d v="2023-01-23T00:00:00"/>
    <d v="2023-12-31T00:00:00"/>
    <n v="342"/>
    <s v="DIEGO EMILIO OJEDA MONCAYO"/>
    <n v="19498970"/>
    <m/>
    <m/>
    <m/>
    <m/>
    <m/>
    <m/>
    <m/>
    <m/>
    <m/>
    <m/>
    <m/>
    <m/>
    <m/>
    <m/>
    <m/>
    <m/>
    <m/>
    <m/>
    <m/>
  </r>
  <r>
    <s v="Secop II"/>
    <n v="52"/>
    <x v="0"/>
    <s v="20232501413000008E"/>
    <s v="PCD-010-2023-8TEC"/>
    <x v="0"/>
    <x v="3"/>
    <s v="Contratación Directa"/>
    <s v="Prestación de Servicios Profesionales "/>
    <x v="2"/>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m/>
    <s v="Nivel Central"/>
    <s v="Bogotá D.C."/>
    <s v="DANIEL MAURICIO AREVALO RAMIEZ"/>
    <n v="80798819"/>
    <m/>
    <n v="22023"/>
    <d v="2023-01-23T00:00:00"/>
    <n v="92000000"/>
    <m/>
    <m/>
    <m/>
    <n v="92000000"/>
    <s v="Si "/>
    <d v="2023-01-20T00:00:00"/>
    <s v="2 CUMPLIMIENTO"/>
    <d v="2023-01-23T00:00:00"/>
    <d v="2023-12-31T00:00:00"/>
    <n v="342"/>
    <s v="DIEGO EMILIO OJEDA MONCAYO"/>
    <n v="19498970"/>
    <m/>
    <m/>
    <m/>
    <m/>
    <m/>
    <m/>
    <m/>
    <m/>
    <m/>
    <m/>
    <m/>
    <m/>
    <m/>
    <m/>
    <m/>
    <m/>
    <m/>
    <m/>
    <m/>
  </r>
  <r>
    <s v="Secop II"/>
    <n v="1"/>
    <x v="0"/>
    <s v="20232401413000001E"/>
    <s v="PCD-018-2023-4COM"/>
    <x v="0"/>
    <x v="0"/>
    <s v="Contratación Directa"/>
    <s v="Prestación de Servicios Profesionales "/>
    <x v="3"/>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m/>
    <s v="Nivel Central"/>
    <s v="Bogotá D.C."/>
    <s v="William Andres Tellez Chavez"/>
    <n v="91517570"/>
    <m/>
    <n v="15123"/>
    <d v="2023-01-16T00:00:00"/>
    <n v="86250000"/>
    <m/>
    <m/>
    <m/>
    <n v="86250000"/>
    <s v="Si "/>
    <d v="2023-01-16T00:00:00"/>
    <s v="2 CUMPLIMIENTO"/>
    <d v="2023-01-16T00:00:00"/>
    <d v="2023-12-31T00:00:00"/>
    <n v="349"/>
    <s v="Maritza Rocío Serrano Villamil"/>
    <n v="393757630"/>
    <m/>
    <m/>
    <m/>
    <m/>
    <m/>
    <m/>
    <m/>
    <m/>
    <m/>
    <m/>
    <m/>
    <m/>
    <m/>
    <m/>
    <m/>
    <m/>
    <m/>
    <m/>
    <m/>
  </r>
  <r>
    <s v="Secop II"/>
    <n v="56"/>
    <x v="0"/>
    <s v="20232501413000012E"/>
    <s v="PCD-020-2023-12TEC"/>
    <x v="0"/>
    <x v="4"/>
    <s v="Contratación Directa"/>
    <s v="Prestación de Servicios Profesionales "/>
    <x v="2"/>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m/>
    <s v="Nivel Central"/>
    <s v="Bogotá D.C."/>
    <s v="JAIME ALEXANDER MÉNDEZ PULECIO"/>
    <n v="1010218162"/>
    <m/>
    <n v="19123"/>
    <d v="2023-01-18T00:00:00"/>
    <n v="115000000"/>
    <m/>
    <m/>
    <m/>
    <n v="115000000"/>
    <s v="Si "/>
    <d v="2023-01-18T00:00:00"/>
    <s v="2 CUMPLIMIENTO"/>
    <d v="2023-01-18T00:00:00"/>
    <d v="2023-12-31T00:00:00"/>
    <n v="347"/>
    <s v="DIEGO EMILIO OJEDA MONCAYO"/>
    <n v="19498970"/>
    <m/>
    <m/>
    <m/>
    <m/>
    <m/>
    <m/>
    <m/>
    <m/>
    <m/>
    <m/>
    <m/>
    <m/>
    <m/>
    <m/>
    <m/>
    <m/>
    <m/>
    <m/>
    <m/>
  </r>
  <r>
    <s v="Secop II"/>
    <n v="98"/>
    <x v="0"/>
    <s v="20232501413000011E"/>
    <s v="PCD-025-2023-60TEC"/>
    <x v="0"/>
    <x v="5"/>
    <s v="Contratación Directa"/>
    <s v="Prestación de Servicios Profesionales "/>
    <x v="2"/>
    <s v="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
    <n v="80161500"/>
    <s v="Servicios de gestión, servicios profesionales de empresa y servicios administrativos"/>
    <n v="86250000"/>
    <n v="86250000"/>
    <n v="13223"/>
    <s v="C-1199-1002-10-0-1199001-02"/>
    <s v="Celebrado"/>
    <s v="En ejecución"/>
    <m/>
    <s v="CO-023-2023"/>
    <s v="Enero"/>
    <d v="2023-01-18T00:00:00"/>
    <s v="Prestación de Servicios Profesionales"/>
    <m/>
    <s v="Nivel Central"/>
    <s v="Bogotá D.C."/>
    <s v="Sergio Alejandro Romero Sarmiento"/>
    <n v="1010218162"/>
    <m/>
    <n v="19223"/>
    <d v="2023-01-18T00:00:00"/>
    <n v="86250000"/>
    <m/>
    <m/>
    <m/>
    <n v="86250000"/>
    <s v="Si "/>
    <d v="2023-01-18T00:00:00"/>
    <s v="2 CUMPLIMIENTO"/>
    <d v="2023-01-18T00:00:00"/>
    <d v="2023-12-31T00:00:00"/>
    <n v="347"/>
    <s v="DIEGO EMILIO OJEDA MONCAYO"/>
    <n v="19498970"/>
    <m/>
    <m/>
    <m/>
    <m/>
    <m/>
    <m/>
    <m/>
    <m/>
    <m/>
    <m/>
    <m/>
    <m/>
    <m/>
    <m/>
    <m/>
    <m/>
    <m/>
    <m/>
    <m/>
  </r>
  <r>
    <s v="Secop II"/>
    <n v="55"/>
    <x v="0"/>
    <s v="20232501413000010E"/>
    <s v="PCD-026-2023-11TEC"/>
    <x v="0"/>
    <x v="3"/>
    <s v="Contratación Directa"/>
    <s v="Prestación de Servicios Profesionales "/>
    <x v="2"/>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m/>
    <s v="Nivel Central"/>
    <s v="Bogotá D.C."/>
    <s v="Sonia Yaneth Arevalo Bonilla"/>
    <n v="52440980"/>
    <m/>
    <n v="22123"/>
    <d v="2023-01-23T00:00:00"/>
    <n v="121000000"/>
    <m/>
    <m/>
    <m/>
    <n v="121000000"/>
    <s v="Si "/>
    <d v="2023-01-23T00:00:00"/>
    <s v="2 CUMPLIMIENTO"/>
    <d v="2023-01-23T00:00:00"/>
    <d v="2023-12-31T00:00:00"/>
    <n v="342"/>
    <s v="DIEGO EMILIO OJEDA MONCAYO"/>
    <n v="19498970"/>
    <m/>
    <m/>
    <m/>
    <m/>
    <m/>
    <m/>
    <m/>
    <m/>
    <m/>
    <m/>
    <m/>
    <m/>
    <m/>
    <m/>
    <m/>
    <m/>
    <m/>
    <m/>
    <m/>
  </r>
  <r>
    <s v="Secop II"/>
    <n v="30"/>
    <x v="0"/>
    <s v="20232401413000004E"/>
    <s v="PCD-027-2023-2COM"/>
    <x v="0"/>
    <x v="5"/>
    <s v="Contratación Directa"/>
    <s v="Prestacion de Servicios de Apoyo a la Gestion"/>
    <x v="3"/>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on de Servicios de Apoyo a la Gestion"/>
    <m/>
    <s v="Nivel Central"/>
    <s v="Bogotá D.C."/>
    <s v="Javier Enrique González González"/>
    <n v="79865008"/>
    <m/>
    <n v="18723"/>
    <d v="2023-01-18T00:00:00"/>
    <n v="63250000"/>
    <m/>
    <m/>
    <m/>
    <n v="63250000"/>
    <s v="Si "/>
    <d v="2023-01-18T00:00:00"/>
    <s v="2 CUMPLIMIENTO"/>
    <d v="2023-01-18T00:00:00"/>
    <d v="2023-12-31T00:00:00"/>
    <n v="347"/>
    <s v="Maritza Rocío Serrano Villamil"/>
    <n v="393757630"/>
    <m/>
    <m/>
    <m/>
    <m/>
    <m/>
    <m/>
    <m/>
    <m/>
    <m/>
    <m/>
    <m/>
    <m/>
    <m/>
    <m/>
    <m/>
    <m/>
    <m/>
    <m/>
    <m/>
  </r>
  <r>
    <s v="Secop II"/>
    <n v="239"/>
    <x v="0"/>
    <s v="20234021413000002E"/>
    <s v="PCD-056-2023-6E"/>
    <x v="0"/>
    <x v="6"/>
    <s v="Contratación Directa"/>
    <s v="Prestación de Servicios Profesionales "/>
    <x v="3"/>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m/>
    <s v="Nivel Central"/>
    <s v="Bogotá D.C."/>
    <s v="Nestor David Medina Herrera"/>
    <n v="91534928"/>
    <m/>
    <n v="31623"/>
    <d v="2023-02-01T00:00:00"/>
    <n v="90000000"/>
    <m/>
    <m/>
    <m/>
    <n v="90000000"/>
    <s v="Si "/>
    <d v="2023-02-01T00:00:00"/>
    <s v="2 CUMPLIMIENTO"/>
    <d v="2023-02-01T00:00:00"/>
    <d v="2023-11-30T00:00:00"/>
    <n v="302"/>
    <s v="MARGARITA MARIA BAUTISTA MARTINEZ"/>
    <n v="1010181437"/>
    <m/>
    <m/>
    <m/>
    <m/>
    <m/>
    <m/>
    <m/>
    <m/>
    <m/>
    <m/>
    <m/>
    <m/>
    <m/>
    <m/>
    <m/>
    <m/>
    <m/>
    <m/>
    <m/>
  </r>
  <r>
    <s v="Secop II"/>
    <n v="151"/>
    <x v="0"/>
    <s v="20236231414000002E"/>
    <s v="PCD-061-2023-33SYF"/>
    <x v="0"/>
    <x v="6"/>
    <s v="Contratación Directa"/>
    <s v="Arrendamiento"/>
    <x v="0"/>
    <s v="Contratar el arriendo del parqueadero para el CFSM en la ciudad de Valledupar"/>
    <n v="80131502"/>
    <s v="Alquiler y arrendamiento de propiedades o edificaciones."/>
    <n v="4950000"/>
    <n v="4800000"/>
    <n v="19423"/>
    <s v="A-02-02-02-007-002"/>
    <s v="Cancelado"/>
    <s v="Desierto"/>
    <s v="O341"/>
    <m/>
    <m/>
    <m/>
    <m/>
    <m/>
    <m/>
    <m/>
    <m/>
    <m/>
    <m/>
    <m/>
    <m/>
    <m/>
    <m/>
    <m/>
    <m/>
    <m/>
    <m/>
    <m/>
    <m/>
    <m/>
    <m/>
    <m/>
    <m/>
    <m/>
    <m/>
    <m/>
    <m/>
    <m/>
    <m/>
    <m/>
    <m/>
    <m/>
    <m/>
    <m/>
    <m/>
    <m/>
    <m/>
    <m/>
    <m/>
    <m/>
    <m/>
    <m/>
    <m/>
  </r>
  <r>
    <s v="Secop II"/>
    <n v="1"/>
    <x v="1"/>
    <s v="20236311413000001E"/>
    <s v="PCD-004-2023-1D"/>
    <x v="0"/>
    <x v="7"/>
    <s v="Contratación Directa"/>
    <s v="Prestación de Servicios Profesionales "/>
    <x v="4"/>
    <s v="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
    <n v="80161504"/>
    <s v="Servicios de oficina"/>
    <n v="138000000"/>
    <n v="138000000"/>
    <n v="11223"/>
    <s v="A-02-02-02-008-003"/>
    <s v="Celebrado"/>
    <s v="En ejecución"/>
    <m/>
    <s v="CO-001-2023"/>
    <s v="Enero"/>
    <d v="2023-01-13T00:00:00"/>
    <s v="Prestación de Servicios Profesionales"/>
    <m/>
    <s v="Nivel Central"/>
    <s v="Bogotá D.C."/>
    <s v="LESLIE CATALINA ESPARZA NARANJO"/>
    <n v="52046198"/>
    <s v="-"/>
    <n v="13723"/>
    <d v="2023-01-12T00:00:00"/>
    <n v="138000000"/>
    <s v="-"/>
    <s v="-"/>
    <s v="-"/>
    <n v="138000000"/>
    <s v="Si "/>
    <d v="2023-01-17T00:00:00"/>
    <s v="2 CUMPLIMIENTO"/>
    <d v="2023-01-17T00:00:00"/>
    <d v="2023-12-31T00:00:00"/>
    <n v="348"/>
    <s v="MARTHA EUGENIA RAMOS OSPINA"/>
    <n v="55164919"/>
    <m/>
    <m/>
    <m/>
    <m/>
    <m/>
    <m/>
    <m/>
    <m/>
    <m/>
    <m/>
    <m/>
    <m/>
    <m/>
    <m/>
    <m/>
    <m/>
    <m/>
    <m/>
    <m/>
  </r>
  <r>
    <s v="Secop II"/>
    <n v="4"/>
    <x v="1"/>
    <s v="20236011413000002E"/>
    <s v="_x0009__x000a_PCD-042-2023-4D"/>
    <x v="0"/>
    <x v="8"/>
    <s v="Contratación Directa"/>
    <s v="Prestación de Servicios Profesionales "/>
    <x v="4"/>
    <s v="PRESTAR LOS SERVICIOS PROFESIONALES ESPECIALIZADO CON AUTONOMÍA TÉCNICA Y ADMINISTRATIVA PARA APOYAR LA GESTIÓN DE LA DIRECCIÓN GENERAL DE MIGRACIÓN COLOMBIA, DE ACUERDO CON LAS CONDICIONES SEÑALADAS Y ESPECIFICACIONES TÉCNICAS DESCRITAS EN LOS ESTUDIOS PREVIOS."/>
    <n v="80161504"/>
    <s v="Servicios de oficina"/>
    <n v="80000000"/>
    <n v="80000000"/>
    <n v="14023"/>
    <s v="A-02-02-02-008-003"/>
    <s v="Celebrado"/>
    <s v="En ejecución"/>
    <m/>
    <s v="CO-050-2023"/>
    <s v="Enero"/>
    <d v="2023-01-26T00:00:00"/>
    <s v="Prestación de Servicios Profesionales"/>
    <m/>
    <s v="Nivel Central"/>
    <s v="Bogotá D.C."/>
    <s v="LUIS FERNANDO MARTÍNEZ VARGAS"/>
    <n v="79951390"/>
    <s v="-"/>
    <n v="27723"/>
    <d v="2023-01-26T00:00:00"/>
    <n v="80000000"/>
    <s v="-"/>
    <s v="-"/>
    <s v="-"/>
    <n v="80000000"/>
    <s v="Si "/>
    <d v="2023-01-27T00:00:00"/>
    <s v="2 CUMPLIMIENTO"/>
    <d v="2023-02-01T00:00:00"/>
    <d v="2023-10-01T00:00:00"/>
    <n v="242"/>
    <s v="MARIA PAULA AVILA GONZALEZ"/>
    <n v="52619262"/>
    <m/>
    <m/>
    <m/>
    <m/>
    <m/>
    <m/>
    <m/>
    <m/>
    <m/>
    <m/>
    <m/>
    <m/>
    <m/>
    <m/>
    <m/>
    <m/>
    <m/>
    <m/>
    <m/>
  </r>
  <r>
    <s v="Secop II"/>
    <n v="7"/>
    <x v="1"/>
    <s v="20232121413000001E"/>
    <s v="PCD-001-2023-1P"/>
    <x v="0"/>
    <x v="9"/>
    <s v="Contratación Directa"/>
    <s v="Prestación de Servicios Profesionales "/>
    <x v="5"/>
    <s v="PRESTACIÓN DE SERVICIOS PROFESIONALES CON AUTONOMÍA TÉCNICA Y ADMINISTRATIVA EN  A LA OFICINA ASESORA DE PLANEACIÓN EN TEMAS DE DIRECCIONAMIENTO Y PLANEACIÓN ESTRATÉGICA EN EL MARCO DEL PLAN NACIONAL DE DESARROLLO, POLÍTICAS PÚBLICAS Y POLÍTICAS DE GESTIÓN INSTITUCIONAL."/>
    <n v="80111600"/>
    <s v="Servicios de personal temporal"/>
    <n v="57500000"/>
    <n v="57500000"/>
    <n v="12223"/>
    <s v="C-1199-1002-11-0-1199060-02"/>
    <s v="Celebrado"/>
    <s v="En ejecución"/>
    <m/>
    <s v="CO-002-2023"/>
    <s v="Enero"/>
    <d v="2023-01-13T00:00:00"/>
    <s v="Prestación de Servicios Profesionales"/>
    <m/>
    <s v="Nivel Central"/>
    <s v="Bogotá D.C."/>
    <s v="ANA MARIA OCHOA TABARES"/>
    <n v="52528201"/>
    <s v="-"/>
    <n v="15323"/>
    <d v="2023-01-16T00:00:00"/>
    <n v="57500000"/>
    <s v="-"/>
    <s v="-"/>
    <s v="-"/>
    <n v="57500000"/>
    <s v="Si "/>
    <d v="2023-01-13T00:00:00"/>
    <s v="2 CUMPLIMIENTO"/>
    <d v="2023-01-16T00:00:00"/>
    <d v="2023-12-31T00:00:00"/>
    <n v="349"/>
    <s v="JORGE ENRIQUE GARCIA LONDOÑO"/>
    <n v="79276876"/>
    <m/>
    <m/>
    <m/>
    <m/>
    <m/>
    <m/>
    <m/>
    <m/>
    <m/>
    <m/>
    <m/>
    <m/>
    <m/>
    <m/>
    <m/>
    <m/>
    <m/>
    <m/>
    <m/>
  </r>
  <r>
    <s v="Secop II"/>
    <n v="8"/>
    <x v="1"/>
    <s v="20232121413000006E"/>
    <s v="PCD-054-2023-2P"/>
    <x v="0"/>
    <x v="8"/>
    <s v="Contratación Directa"/>
    <s v="Prestación de Servicios Profesionales "/>
    <x v="5"/>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m/>
    <s v="Nivel Central"/>
    <s v="Bogotá D.C."/>
    <s v="HENRY SANTIAGO GUILLEN CABRERA"/>
    <n v="1016072632"/>
    <s v="-"/>
    <n v="31123"/>
    <d v="2023-01-31T00:00:00"/>
    <n v="55000000"/>
    <s v="-"/>
    <s v="-"/>
    <s v="-"/>
    <n v="55000000"/>
    <s v="Si "/>
    <d v="2023-01-30T00:00:00"/>
    <s v="2 CUMPLIMIENTO"/>
    <d v="2023-02-01T00:00:00"/>
    <d v="2023-12-31T00:00:00"/>
    <n v="333"/>
    <s v="JORGE ENRIQUE GARCIA LONDOÑO"/>
    <n v="79276876"/>
    <m/>
    <m/>
    <m/>
    <m/>
    <m/>
    <m/>
    <m/>
    <m/>
    <m/>
    <m/>
    <m/>
    <m/>
    <m/>
    <m/>
    <m/>
    <m/>
    <m/>
    <m/>
    <m/>
  </r>
  <r>
    <s v="Secop II"/>
    <n v="21"/>
    <x v="1"/>
    <s v="20232241413000002E"/>
    <s v="PCD-037-2023-1J"/>
    <x v="0"/>
    <x v="2"/>
    <s v="Contratación Directa"/>
    <s v="Prestación de Servicios Profesionales "/>
    <x v="6"/>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m/>
    <s v="Nivel Central"/>
    <s v="Bogotá D.C."/>
    <s v="ANA CONSTANZA POLANIA"/>
    <n v="52258308"/>
    <s v="-"/>
    <n v="20423"/>
    <d v="2023-01-19T00:00:00"/>
    <n v="70400000"/>
    <s v="-"/>
    <s v="-"/>
    <s v="-"/>
    <n v="70400000"/>
    <s v="Si "/>
    <d v="2023-01-19T00:00:00"/>
    <s v="2 CUMPLIMIENTO"/>
    <d v="2023-01-23T00:00:00"/>
    <d v="2023-11-23T00:00:00"/>
    <n v="304"/>
    <s v="CARLOS JULIO AVILA CORONEL"/>
    <n v="79279880"/>
    <m/>
    <m/>
    <m/>
    <m/>
    <m/>
    <m/>
    <m/>
    <m/>
    <m/>
    <m/>
    <m/>
    <m/>
    <m/>
    <m/>
    <m/>
    <m/>
    <m/>
    <m/>
    <m/>
  </r>
  <r>
    <s v="Secop II"/>
    <n v="31"/>
    <x v="1"/>
    <s v="20232401413000005E"/>
    <s v="PCD-038-2023-3COM"/>
    <x v="0"/>
    <x v="2"/>
    <s v="Contratación Directa"/>
    <s v="Prestación de Servicios Profesionales "/>
    <x v="3"/>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m/>
    <s v="Nivel Central"/>
    <s v="Bogotá D.C."/>
    <s v="LUIS ALFONSO VIECCO ROSADO"/>
    <n v="77172059"/>
    <s v="-"/>
    <n v="20123"/>
    <d v="2023-01-19T00:00:00"/>
    <n v="69000000"/>
    <s v="-"/>
    <s v="-"/>
    <s v="-"/>
    <n v="69000000"/>
    <s v="Si "/>
    <d v="2023-01-18T00:00:00"/>
    <s v="2 CUMPLIMIENTO"/>
    <d v="2023-01-19T00:00:00"/>
    <d v="2023-12-31T00:00:00"/>
    <n v="346"/>
    <s v="MARITZA ROCIO SERRANO VILLAMIL"/>
    <n v="39757630"/>
    <m/>
    <m/>
    <m/>
    <m/>
    <m/>
    <m/>
    <m/>
    <m/>
    <m/>
    <m/>
    <m/>
    <m/>
    <m/>
    <m/>
    <m/>
    <m/>
    <m/>
    <m/>
    <m/>
  </r>
  <r>
    <s v="Secop II"/>
    <n v="45"/>
    <x v="1"/>
    <s v="20232501413000001E"/>
    <s v="PCD-015-2023-1TEC"/>
    <x v="0"/>
    <x v="9"/>
    <s v="Contratación Directa"/>
    <s v="Prestación de Servicios Profesionales "/>
    <x v="2"/>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m/>
    <s v="Nivel Central"/>
    <s v="Bogotá D.C."/>
    <s v="NORA CONSTANZA PARRA NARANJO"/>
    <n v="1057579290"/>
    <s v="-"/>
    <n v="14423"/>
    <d v="2023-01-13T00:00:00"/>
    <n v="80500000"/>
    <s v="-"/>
    <s v="-"/>
    <s v="-"/>
    <n v="80500000"/>
    <s v="Si "/>
    <d v="2023-01-17T00:00:00"/>
    <s v="2 CUMPLIMIENTO"/>
    <d v="2023-01-16T00:00:00"/>
    <d v="2023-12-31T00:00:00"/>
    <n v="349"/>
    <s v="DIEGO EMILIO OJEDA MONCAYO"/>
    <n v="19498970"/>
    <m/>
    <m/>
    <m/>
    <m/>
    <m/>
    <m/>
    <m/>
    <m/>
    <m/>
    <m/>
    <m/>
    <m/>
    <m/>
    <m/>
    <m/>
    <m/>
    <m/>
    <m/>
    <m/>
  </r>
  <r>
    <s v="Secop II"/>
    <n v="116"/>
    <x v="1"/>
    <s v="20236001413000003E"/>
    <s v="PCD-019-2023-2SG"/>
    <x v="0"/>
    <x v="0"/>
    <s v="Contratación Directa"/>
    <s v="Prestación de Servicios Profesionales "/>
    <x v="7"/>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m/>
    <s v="Nivel Central"/>
    <s v="Bogotá D.C."/>
    <s v="LIZETH ISABOT CORTES  ESPITIA"/>
    <n v="1026271334"/>
    <s v="-"/>
    <n v="19323"/>
    <d v="2023-01-18T00:00:00"/>
    <n v="80000000"/>
    <s v="-"/>
    <s v="-"/>
    <s v="-"/>
    <n v="80000000"/>
    <s v="Si "/>
    <d v="2023-01-18T00:00:00"/>
    <s v="2 CUMPLIMIENTO"/>
    <d v="2023-01-19T00:00:00"/>
    <d v="2023-11-19T00:00:00"/>
    <n v="304"/>
    <s v="RIGOBERTO NIÑO CORREDOR"/>
    <n v="79321317"/>
    <m/>
    <m/>
    <m/>
    <m/>
    <m/>
    <m/>
    <m/>
    <m/>
    <m/>
    <m/>
    <m/>
    <m/>
    <m/>
    <m/>
    <m/>
    <m/>
    <m/>
    <m/>
    <m/>
  </r>
  <r>
    <s v="Secop II"/>
    <n v="164"/>
    <x v="1"/>
    <s v="20236251413000001E"/>
    <s v="PCD-024-2023-46SYF"/>
    <x v="0"/>
    <x v="0"/>
    <s v="Contratación Directa"/>
    <s v="Prestación de Servicios Profesionales "/>
    <x v="0"/>
    <s v="PRESTACIÓN DE SERVICIOS PROFESIONALES CON AUTONOMÍA TÉCNICA Y ADMINISTRATIVA  EN TEMAS RELACIONADOS CON LA GESTIÓN DE CARTERA Y ESTRUCTURACIÓN DE PROCESOS,  AL GRUPO DE SOPORTE A LA GESTIÓN REGIONAL  DE LA  _x000a_SUBDIRECCIÓN ADMINISTRATIVA Y FINANCIERA,  DE ACUERDO CON LAS CONDICIONES Y ESPECIFICACIONES TÉCNICAS DESCRITAS EN LOS ESTUDIOS PREVIOS."/>
    <n v="80161504"/>
    <s v="Servicios de oficina"/>
    <n v="69000000"/>
    <n v="69000000"/>
    <n v="13723"/>
    <s v="A-02-02-02-008-003"/>
    <s v="Celebrado"/>
    <s v="En ejecución"/>
    <m/>
    <s v="CO-021-2023"/>
    <s v="Enero"/>
    <d v="2023-01-16T00:00:00"/>
    <s v="Prestación de Servicios Profesionales"/>
    <m/>
    <s v="Nivel Central"/>
    <s v="Bogotá D.C."/>
    <s v="EMIGDIO NEL TRIANA LOPEZ"/>
    <n v="19484940"/>
    <s v="-"/>
    <n v="16423"/>
    <d v="2023-01-17T00:00:00"/>
    <n v="69000000"/>
    <s v="-"/>
    <s v="-"/>
    <s v="-"/>
    <n v="69000000"/>
    <s v="Si "/>
    <d v="2023-01-18T00:00:00"/>
    <s v="2 CUMPLIMIENTO"/>
    <d v="2023-01-18T00:00:00"/>
    <d v="2023-12-31T00:00:00"/>
    <n v="347"/>
    <s v="CLAUDIA PATRICIA APONTE BELEÑO"/>
    <n v="39759737"/>
    <m/>
    <m/>
    <m/>
    <m/>
    <m/>
    <m/>
    <m/>
    <m/>
    <m/>
    <m/>
    <m/>
    <m/>
    <m/>
    <m/>
    <m/>
    <m/>
    <m/>
    <m/>
    <m/>
  </r>
  <r>
    <s v="Secop II"/>
    <n v="165"/>
    <x v="1"/>
    <s v="20236211413000001E"/>
    <s v="PCD-017-2023-47SYF"/>
    <x v="0"/>
    <x v="9"/>
    <s v="Contratación Directa"/>
    <s v="Prestación de Servicios Profesionales "/>
    <x v="0"/>
    <s v="PRESTACIÓN DE SERVICIOS PROFESIONALES  CON AUTONOMÍA TÉCNICA Y ADMINISTRATIVA EN TEMAS CONTABLES Y TRIBUTARIOS AL GRUPO FINANCIERO DE LA  SUBDIRECCIÓN ADMINISTRATIVA Y FINANCIERA, DE ACUERDO CON LAS CONDICIONES Y ESPECIFICACIONES TÉCNICAS DESCRITAS EN LOS ESTUDIOS PREVIOS."/>
    <s v="80161504;80111605"/>
    <s v="Servicios de oficina - Necesidades de dotación de personal financiero temporal"/>
    <n v="69000000"/>
    <n v="69000000"/>
    <n v="9523"/>
    <s v="A-02-02-02-008-003"/>
    <s v="Celebrado"/>
    <s v="En ejecución"/>
    <m/>
    <s v="CO-006-2023"/>
    <s v="Enero"/>
    <d v="2023-01-16T00:00:00"/>
    <s v="Prestación de Servicios Profesionales"/>
    <m/>
    <s v="Nivel Central"/>
    <s v="Bogotá D.C."/>
    <s v="OSCAR LIBARDO LANCHEROS BUITRAGO"/>
    <n v="80469022"/>
    <s v="-"/>
    <n v="15423"/>
    <d v="2023-01-16T00:00:00"/>
    <n v="69000000"/>
    <s v="-"/>
    <s v="-"/>
    <s v="-"/>
    <n v="69000000"/>
    <s v="Si "/>
    <d v="2023-01-17T00:00:00"/>
    <s v="2 CUMPLIMIENTO"/>
    <d v="2023-01-17T00:00:00"/>
    <d v="2023-12-30T00:00:00"/>
    <n v="347"/>
    <s v="Gustavo Alberto Padilla"/>
    <n v="19462757"/>
    <m/>
    <m/>
    <m/>
    <m/>
    <m/>
    <m/>
    <m/>
    <m/>
    <m/>
    <m/>
    <m/>
    <m/>
    <m/>
    <m/>
    <m/>
    <m/>
    <m/>
    <m/>
    <m/>
  </r>
  <r>
    <s v="Secop II"/>
    <n v="167"/>
    <x v="1"/>
    <s v="20236231413000001E"/>
    <s v="PCD-002-2023-49SYF"/>
    <x v="0"/>
    <x v="9"/>
    <s v="Contratación Directa"/>
    <s v="Prestación de Servicios Profesionales "/>
    <x v="0"/>
    <s v="PRESTACIÓN DE SERVICIOS PROFESIONALES  CON AUTONOMÍA TÉCNICA Y ADMINISTRATIVA  PARA LA GESTIÓN CONTRACTUAL, ELABORACIÓN Y PUBLICACIÓN DE DOCUMENTOS ASIGNADOS EN LAS DIFERENTES MODALIDADES, ASI COMO LA GESTIÓN POSCONTRACTUAL DE LOS PROCESOS QUE SE ADELANTAN EN LA UEMC."/>
    <s v="80161504;80111605"/>
    <s v="Servicios de oficina - Necesidades de dotación de personal financiero temporal"/>
    <n v="92000000"/>
    <n v="92000000"/>
    <n v="9323"/>
    <s v="A-02-02-02-008-003"/>
    <s v="Celebrado"/>
    <s v="En ejecución"/>
    <m/>
    <s v="CO-018-2023"/>
    <s v="Enero"/>
    <d v="2023-01-16T00:00:00"/>
    <s v="Prestación de Servicios Profesionales"/>
    <m/>
    <s v="Nivel Central"/>
    <s v="Bogotá D.C."/>
    <s v="ALEJANDRA MARIA ARCOS MEDINA"/>
    <n v="1049617134"/>
    <s v="-"/>
    <n v="15023"/>
    <d v="2023-01-16T00:00:00"/>
    <n v="92000000"/>
    <s v="-"/>
    <s v="-"/>
    <s v="-"/>
    <n v="92000000"/>
    <s v="Si "/>
    <d v="2023-01-16T00:00:00"/>
    <s v="2 CUMPLIMIENTO"/>
    <d v="2023-01-16T00:00:00"/>
    <d v="2023-12-31T00:00:00"/>
    <n v="349"/>
    <s v="JOSE CLEMENTE GOMEZ ROMERO"/>
    <n v="74852744"/>
    <m/>
    <m/>
    <m/>
    <m/>
    <m/>
    <m/>
    <m/>
    <m/>
    <m/>
    <m/>
    <m/>
    <m/>
    <m/>
    <m/>
    <m/>
    <m/>
    <m/>
    <m/>
    <m/>
  </r>
  <r>
    <s v="Secop II"/>
    <n v="271"/>
    <x v="1"/>
    <s v="20235051413000001E"/>
    <s v="PCD-016-2023-1V"/>
    <x v="0"/>
    <x v="0"/>
    <s v="Contratación Directa"/>
    <s v="Prestación de Servicios Profesionales "/>
    <x v="8"/>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m/>
    <s v="Nivel Central"/>
    <s v="Bogotá D.C."/>
    <s v="JOAQUÍN ANTONIO RODRÍGUEZ VILLEGAS_x000a_"/>
    <n v="78750941"/>
    <s v="-"/>
    <n v="15823"/>
    <d v="2023-01-16T00:00:00"/>
    <n v="69000000"/>
    <s v="-"/>
    <s v="-"/>
    <s v="-"/>
    <n v="69000000"/>
    <s v="Si "/>
    <d v="2023-01-16T00:00:00"/>
    <s v="2 CUMPLIMIENTO"/>
    <d v="2023-01-17T00:00:00"/>
    <d v="2023-12-31T00:00:00"/>
    <n v="348"/>
    <s v="JAIRO DANILO GUTIERREZ CASTILLO"/>
    <n v="7183645"/>
    <m/>
    <m/>
    <m/>
    <m/>
    <m/>
    <m/>
    <m/>
    <m/>
    <m/>
    <m/>
    <m/>
    <m/>
    <m/>
    <m/>
    <m/>
    <m/>
    <m/>
    <m/>
    <m/>
  </r>
  <r>
    <s v="secop ll"/>
    <n v="47"/>
    <x v="2"/>
    <s v="20232501413000003E"/>
    <s v="PCD-022-2023-3TEC"/>
    <x v="0"/>
    <x v="2"/>
    <s v="contratacion directa "/>
    <s v="prestacion de servicios profesionales"/>
    <x v="9"/>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
    <s v="Servicios Basados en Ingeniería, Investigación y Tecnología -Servicios informáticos-Ingeniería de software o hardware"/>
    <n v="103500000"/>
    <n v="103500000"/>
    <n v="11623"/>
    <s v="C-1199-1002-10-0-1199001-02"/>
    <s v="Celebrado"/>
    <s v="en ejecucion"/>
    <m/>
    <s v="CO-031-2023"/>
    <s v="enero "/>
    <d v="2023-01-20T00:00:00"/>
    <s v="prestacion de servicios profesionales"/>
    <m/>
    <s v="Nivel Central"/>
    <s v="nivel   nacional "/>
    <s v="Jorge Alberto Tibaduiza Rincon"/>
    <n v="1053512616"/>
    <m/>
    <n v="21923"/>
    <d v="2023-01-20T00:00:00"/>
    <n v="103500000"/>
    <m/>
    <m/>
    <m/>
    <n v="103500000"/>
    <s v="si"/>
    <d v="2023-01-19T00:00:00"/>
    <s v="cumplimiento"/>
    <d v="2023-01-20T00:00:00"/>
    <d v="2023-12-31T00:00:00"/>
    <n v="345"/>
    <s v="DIEGO EMILIO OJEDA MONCAYO"/>
    <n v="19498970"/>
    <m/>
    <m/>
    <m/>
    <m/>
    <m/>
    <m/>
    <n v="103500000"/>
    <m/>
    <m/>
    <m/>
    <m/>
    <m/>
    <m/>
    <m/>
    <m/>
    <m/>
    <n v="345"/>
    <m/>
    <m/>
  </r>
  <r>
    <s v="secop ll"/>
    <n v="50"/>
    <x v="2"/>
    <s v="20232501413000006E"/>
    <s v="PCD-033-2023-6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on"/>
    <m/>
    <s v="CO-032-2023"/>
    <s v="enero "/>
    <d v="2023-01-24T00:00:00"/>
    <s v="prestacion de servicios profesionales"/>
    <m/>
    <s v="Nivel Central"/>
    <s v="nivel   nacional "/>
    <s v="Veronica Beatriz Borges Celin"/>
    <n v="1127617145"/>
    <m/>
    <n v="21823"/>
    <d v="2023-01-20T00:00:00"/>
    <n v="115000000"/>
    <m/>
    <m/>
    <m/>
    <n v="115000000"/>
    <s v="si"/>
    <d v="2023-01-20T00:00:00"/>
    <s v="cumplimiento"/>
    <d v="2023-01-24T00:00:00"/>
    <d v="2023-12-31T00:00:00"/>
    <n v="341"/>
    <s v="DIEGO EMILIO OJEDA MONCAYO"/>
    <n v="19498970"/>
    <m/>
    <m/>
    <m/>
    <m/>
    <m/>
    <m/>
    <n v="115000000"/>
    <m/>
    <m/>
    <m/>
    <m/>
    <m/>
    <m/>
    <m/>
    <m/>
    <m/>
    <n v="341"/>
    <m/>
    <m/>
  </r>
  <r>
    <s v="secop ll"/>
    <n v="48"/>
    <x v="2"/>
    <s v="20232501413000004E"/>
    <s v="PCD-034-2023-4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on"/>
    <m/>
    <s v="CO-033-2023"/>
    <s v="enero "/>
    <d v="2023-01-24T00:00:00"/>
    <s v="prestacion de servicios profesionales"/>
    <m/>
    <s v="Nivel Central"/>
    <s v="nivel   nacional "/>
    <s v="BALDWIN GABRIEL MONTES PEREZ"/>
    <n v="72001417"/>
    <m/>
    <n v="22323"/>
    <d v="2023-01-23T00:00:00"/>
    <n v="115000000"/>
    <m/>
    <m/>
    <m/>
    <n v="115000000"/>
    <s v="si"/>
    <d v="2023-01-23T00:00:00"/>
    <s v="cumplimiento"/>
    <d v="2023-01-24T00:00:00"/>
    <d v="2023-12-31T00:00:00"/>
    <n v="341"/>
    <s v="DIEGO EMILIO OJEDA MONCAYO"/>
    <n v="19498970"/>
    <m/>
    <m/>
    <m/>
    <m/>
    <m/>
    <m/>
    <n v="115000000"/>
    <m/>
    <m/>
    <m/>
    <m/>
    <m/>
    <m/>
    <m/>
    <m/>
    <m/>
    <n v="341"/>
    <m/>
    <m/>
  </r>
  <r>
    <s v="secop ll"/>
    <n v="49"/>
    <x v="2"/>
    <s v="20232501413000005E"/>
    <s v="PCD-035-2023-5TEC"/>
    <x v="0"/>
    <x v="1"/>
    <s v="contratacion directa "/>
    <s v="prestacion de servicios profesionales"/>
    <x v="9"/>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on"/>
    <m/>
    <s v="CO-034-2023"/>
    <s v="enero "/>
    <d v="2023-01-24T00:00:00"/>
    <s v="prestacion de servicios profesionales"/>
    <m/>
    <s v="Nivel Central"/>
    <s v="nivel   nacional "/>
    <s v="Jaime Fernando Cantillo Monroy"/>
    <n v="1070608285"/>
    <m/>
    <n v="24323"/>
    <d v="2023-01-24T00:00:00"/>
    <n v="115000000"/>
    <m/>
    <m/>
    <m/>
    <n v="115000000"/>
    <s v="si"/>
    <d v="2023-01-23T00:00:00"/>
    <s v="cumplimiento"/>
    <d v="2023-01-24T00:00:00"/>
    <d v="2023-12-31T00:00:00"/>
    <n v="341"/>
    <s v="DIEGO EMILIO OJEDA MONCAYO"/>
    <n v="19498970"/>
    <m/>
    <m/>
    <m/>
    <m/>
    <m/>
    <m/>
    <n v="115000000"/>
    <m/>
    <m/>
    <m/>
    <m/>
    <m/>
    <m/>
    <m/>
    <m/>
    <m/>
    <n v="341"/>
    <m/>
    <m/>
  </r>
  <r>
    <s v="secop ll"/>
    <n v="51"/>
    <x v="2"/>
    <s v="20232501413000007E"/>
    <s v="PCD-036-2023-7TEC"/>
    <x v="0"/>
    <x v="10"/>
    <s v="contratacion directa "/>
    <s v="prestacion de servicios profesionales"/>
    <x v="9"/>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on"/>
    <m/>
    <s v="CO-035-2023"/>
    <s v="enero "/>
    <d v="2023-01-25T00:00:00"/>
    <s v="prestacion de servicios profesionales"/>
    <m/>
    <s v="Nivel Central"/>
    <s v="nivel   nacional "/>
    <s v="adrian augusto fernandez anzola"/>
    <n v="72192898"/>
    <m/>
    <n v="24623"/>
    <d v="2023-01-24T00:00:00"/>
    <n v="80500000"/>
    <m/>
    <m/>
    <m/>
    <n v="80500000"/>
    <s v="si"/>
    <d v="2023-01-24T00:00:00"/>
    <s v="cumplimiento"/>
    <d v="2023-01-25T00:00:00"/>
    <d v="2023-12-31T00:00:00"/>
    <n v="340"/>
    <s v="DIEGO EMILIO OJEDA MONCAYO"/>
    <n v="19498970"/>
    <m/>
    <m/>
    <m/>
    <m/>
    <m/>
    <m/>
    <n v="80500000"/>
    <m/>
    <m/>
    <m/>
    <m/>
    <m/>
    <m/>
    <m/>
    <m/>
    <m/>
    <n v="340"/>
    <m/>
    <m/>
  </r>
  <r>
    <s v="secop ll"/>
    <n v="26"/>
    <x v="2"/>
    <s v="20232261413000001E"/>
    <s v="PCD-007-2023-7J"/>
    <x v="0"/>
    <x v="1"/>
    <s v="contratacion directa "/>
    <s v="prestacion de servicios profesionales"/>
    <x v="10"/>
    <s v="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60000000"/>
    <n v="60000000"/>
    <n v="9923"/>
    <s v="A-02-02-02-008-003"/>
    <s v="Celebrado"/>
    <s v="en ejecucion"/>
    <m/>
    <s v="CO-036-2023"/>
    <s v="enero "/>
    <d v="2023-01-23T00:00:00"/>
    <s v="prestacion de servicios profesionales"/>
    <m/>
    <s v="Nivel Central"/>
    <s v="nivel   nacional "/>
    <s v="rodrigo andres garcia"/>
    <n v="1075243527"/>
    <m/>
    <n v="21623"/>
    <d v="2023-01-20T00:00:00"/>
    <n v="60000000"/>
    <m/>
    <m/>
    <m/>
    <n v="60000000"/>
    <s v="si"/>
    <d v="2023-01-19T00:00:00"/>
    <s v="cumplimiento"/>
    <d v="2023-01-23T00:00:00"/>
    <d v="2023-11-19T00:00:00"/>
    <n v="300"/>
    <s v="CARLOS JULIO AVILA CORONEL"/>
    <n v="79279880"/>
    <m/>
    <m/>
    <m/>
    <m/>
    <m/>
    <m/>
    <n v="60000000"/>
    <m/>
    <m/>
    <m/>
    <m/>
    <m/>
    <m/>
    <m/>
    <m/>
    <m/>
    <n v="300"/>
    <m/>
    <m/>
  </r>
  <r>
    <s v="secop ll"/>
    <n v="29"/>
    <x v="2"/>
    <s v="20232401413000003E"/>
    <s v="PCD-045-2023-1COM"/>
    <x v="0"/>
    <x v="11"/>
    <s v="contratacion directa "/>
    <s v="prestacion de servicios profesionales"/>
    <x v="11"/>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on"/>
    <m/>
    <s v="CO-043-2023"/>
    <s v="enero "/>
    <d v="2023-01-24T00:00:00"/>
    <s v="prestacion de servicios profesionales"/>
    <m/>
    <s v="Nivel Central"/>
    <s v="nivel   nacional "/>
    <s v="EDGAR AURELIO MATIZ MENJURA"/>
    <n v="79727331"/>
    <m/>
    <n v="24823"/>
    <d v="2023-01-24T00:00:00"/>
    <n v="47150000"/>
    <m/>
    <m/>
    <m/>
    <n v="47150000"/>
    <s v="si"/>
    <d v="2023-01-23T00:00:00"/>
    <s v="cumplimiento"/>
    <s v="24/012023"/>
    <d v="2023-12-31T00:00:00"/>
    <n v="341"/>
    <s v="Maritza Rocío Serrano Villamil"/>
    <n v="393757630"/>
    <m/>
    <m/>
    <m/>
    <m/>
    <m/>
    <m/>
    <n v="47150000"/>
    <m/>
    <m/>
    <m/>
    <m/>
    <m/>
    <m/>
    <m/>
    <m/>
    <m/>
    <n v="341"/>
    <m/>
    <m/>
  </r>
  <r>
    <s v="secop ll"/>
    <n v="33"/>
    <x v="2"/>
    <s v="20232401413000002E"/>
    <s v="PCD-041-2023-5COM"/>
    <x v="0"/>
    <x v="11"/>
    <s v="contratacion directa "/>
    <s v="prestacion de servicios profesionales"/>
    <x v="11"/>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on"/>
    <m/>
    <s v="CO--045-2023"/>
    <s v="enero "/>
    <d v="2023-01-26T00:00:00"/>
    <s v="prestacion de servicios profesionales"/>
    <m/>
    <s v="Nivel Central"/>
    <s v="nivel   nacional "/>
    <s v="Mónica Victoria Mancera Carrero"/>
    <n v="52515581"/>
    <m/>
    <n v="24723"/>
    <d v="2023-01-24T00:00:00"/>
    <n v="77000000"/>
    <m/>
    <m/>
    <m/>
    <n v="77000000"/>
    <s v="si"/>
    <d v="2023-01-24T00:00:00"/>
    <s v="cumplimiento"/>
    <d v="2023-01-26T00:00:00"/>
    <d v="2023-12-23T00:00:00"/>
    <n v="331"/>
    <s v="Maritza Rocío Serrano Villamil"/>
    <n v="393757630"/>
    <m/>
    <m/>
    <m/>
    <m/>
    <m/>
    <m/>
    <n v="77000000"/>
    <m/>
    <m/>
    <m/>
    <m/>
    <m/>
    <m/>
    <m/>
    <m/>
    <m/>
    <n v="331"/>
    <m/>
    <m/>
  </r>
  <r>
    <s v="secop ll"/>
    <n v="251"/>
    <x v="2"/>
    <s v="20236111413000001E"/>
    <s v="PCD-043-2023-12TH"/>
    <x v="0"/>
    <x v="10"/>
    <s v="contratacion directa "/>
    <s v="prestacion de servicios profesionales"/>
    <x v="12"/>
    <s v="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
    <s v="80-16-15"/>
    <s v="Servicios de gestión, servicios profesionales de empresa y servicios administrativos-  Servicios de Administración de empresas- Servicios de Apoyo Gerencial"/>
    <n v="52500000"/>
    <n v="52500000"/>
    <n v="14123"/>
    <s v="A-02-02-02-008-003"/>
    <s v="Celebrado"/>
    <s v="en ejecucion"/>
    <m/>
    <s v="CO-046-2023"/>
    <s v="enero "/>
    <d v="2023-01-26T00:00:00"/>
    <s v="prestacion de servicios profesionales"/>
    <m/>
    <s v="Nivel Central"/>
    <s v="nivel   nacional "/>
    <s v="JUAN CARLOS LOPEZ RICO"/>
    <n v="1014207920"/>
    <m/>
    <n v="27623"/>
    <d v="2023-01-26T00:00:00"/>
    <n v="52500000"/>
    <m/>
    <m/>
    <m/>
    <n v="52500000"/>
    <s v="si"/>
    <d v="2023-01-25T00:00:00"/>
    <s v="cumplimiento"/>
    <d v="2023-01-26T00:00:00"/>
    <d v="2023-08-26T00:00:00"/>
    <n v="212"/>
    <s v="Rosa María Martínez González"/>
    <n v="51832657"/>
    <m/>
    <m/>
    <m/>
    <m/>
    <m/>
    <m/>
    <n v="52500000"/>
    <m/>
    <m/>
    <m/>
    <m/>
    <m/>
    <m/>
    <m/>
    <m/>
    <m/>
    <n v="212"/>
    <m/>
    <m/>
  </r>
  <r>
    <s v="secop ll"/>
    <n v="24"/>
    <x v="2"/>
    <s v="20232241413000004E"/>
    <s v="PCD-055-2023-4J"/>
    <x v="0"/>
    <x v="12"/>
    <s v="contratacion directa "/>
    <s v="prestacion de servicios apoyo a la gestion"/>
    <x v="10"/>
    <s v="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30800000"/>
    <n v="30800000"/>
    <n v="15523"/>
    <s v="A-02-02-02-008-003"/>
    <s v="Celebrado"/>
    <s v="en ejecucion"/>
    <m/>
    <s v="CO-048-2023"/>
    <s v="enero "/>
    <d v="2023-01-31T00:00:00"/>
    <s v="prestacion de servicios  apoyo a la gestion"/>
    <m/>
    <s v="Nivel Central"/>
    <s v="nivel   nacional "/>
    <s v="NUBIA AMPARO RODRIGUEZ MORENO"/>
    <n v="51977370"/>
    <m/>
    <n v="30523"/>
    <d v="2023-01-30T00:00:00"/>
    <n v="30800000"/>
    <m/>
    <m/>
    <m/>
    <n v="30800000"/>
    <s v="si"/>
    <d v="2023-01-30T00:00:00"/>
    <s v="cumplimiento"/>
    <d v="2023-01-31T00:00:00"/>
    <d v="2023-12-31T00:00:00"/>
    <n v="334"/>
    <s v="CARLOS JULIO AVILA CORONEL"/>
    <n v="79279880"/>
    <m/>
    <m/>
    <m/>
    <m/>
    <m/>
    <m/>
    <n v="30800000"/>
    <m/>
    <m/>
    <m/>
    <m/>
    <m/>
    <m/>
    <m/>
    <m/>
    <m/>
    <n v="334"/>
    <m/>
    <m/>
  </r>
  <r>
    <s v="secop ll"/>
    <n v="46"/>
    <x v="2"/>
    <s v="20232501413000002E"/>
    <s v="PCD-021-2023-2TEC"/>
    <x v="0"/>
    <x v="2"/>
    <s v="contratacion directa "/>
    <s v="prestacion de servicios profesionales"/>
    <x v="9"/>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on"/>
    <m/>
    <s v="CO-026-2023"/>
    <s v="enero "/>
    <d v="2023-01-19T00:00:00"/>
    <s v="prestacion de servicios profesionales"/>
    <m/>
    <s v="Nivel Central"/>
    <s v="nivel   nacional "/>
    <s v="Deissy Yohana Neita Nuvan"/>
    <n v="1058038192"/>
    <m/>
    <n v="20323"/>
    <d v="2023-01-19T00:00:00"/>
    <n v="103500000"/>
    <m/>
    <m/>
    <m/>
    <n v="103500000"/>
    <s v="si"/>
    <d v="2023-01-18T00:00:00"/>
    <s v="cumplimiento"/>
    <d v="2023-01-19T00:00:00"/>
    <d v="2023-12-31T00:00:00"/>
    <n v="346"/>
    <s v="DIEGO EMILIO OJEDA MONCAYO"/>
    <n v="19498970"/>
    <m/>
    <m/>
    <m/>
    <m/>
    <m/>
    <m/>
    <n v="103500000"/>
    <m/>
    <m/>
    <m/>
    <m/>
    <m/>
    <m/>
    <m/>
    <m/>
    <m/>
    <n v="346"/>
    <m/>
    <m/>
  </r>
  <r>
    <s v="secop ll"/>
    <n v="115"/>
    <x v="2"/>
    <s v="20236001413000002E"/>
    <s v="PCD-012-2023-1SG"/>
    <x v="0"/>
    <x v="2"/>
    <s v="contratacion directa "/>
    <s v="prestacion de servicios profesionales"/>
    <x v="7"/>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on"/>
    <m/>
    <s v="CO-025-2023"/>
    <s v="enero "/>
    <d v="2023-01-23T00:00:00"/>
    <s v="prestacion de servicios profesionales"/>
    <m/>
    <s v="Nivel Central"/>
    <s v="nivel   nacional "/>
    <s v="HÉCTOR PINILLA"/>
    <n v="79470333"/>
    <m/>
    <n v="22423"/>
    <d v="2023-01-23T00:00:00"/>
    <n v="80000000"/>
    <m/>
    <m/>
    <m/>
    <n v="80000000"/>
    <s v="si"/>
    <d v="2023-01-24T00:00:00"/>
    <s v="cumplimiento"/>
    <d v="2023-01-23T00:00:00"/>
    <d v="2023-11-20T00:00:00"/>
    <n v="301"/>
    <s v="Maritza Rocío Serrano Villamil"/>
    <n v="393757630"/>
    <m/>
    <m/>
    <m/>
    <m/>
    <m/>
    <m/>
    <n v="80000000"/>
    <m/>
    <m/>
    <m/>
    <m/>
    <m/>
    <m/>
    <m/>
    <m/>
    <m/>
    <n v="301"/>
    <m/>
    <m/>
  </r>
  <r>
    <s v="Secop II"/>
    <n v="205"/>
    <x v="3"/>
    <s v="20236221413000002E"/>
    <s v="PCD-011-2023"/>
    <x v="0"/>
    <x v="0"/>
    <s v="Contratación Directa"/>
    <s v="Prestación de servicios Profesionales"/>
    <x v="13"/>
    <s v="Prestación de servicios profesionales con autonomía técnica y administrativa para la gestión transversal del modelo integrado de gestión de los procesos a cargo de la subdirección administrativa y financiera, en especial lo concerniente a la gestión documental de uaemc."/>
    <n v="80161500"/>
    <s v="Serv icios de Apoyo Gerencial."/>
    <n v="44000000"/>
    <n v="44000000"/>
    <n v="9723"/>
    <s v="C-1199-1002-8-0-1199018-02"/>
    <s v="Celebrado"/>
    <s v="En ejecución"/>
    <m/>
    <n v="3"/>
    <s v="Enero"/>
    <d v="2023-01-17T00:00:00"/>
    <s v="Prestación de Servicios Profesionales"/>
    <m/>
    <s v="Nivel Central "/>
    <s v="Nivel Central "/>
    <s v="FREDDY STEVE CAMARGO BARRETO"/>
    <n v="80880247"/>
    <m/>
    <n v="15523"/>
    <d v="2023-01-16T00:00:00"/>
    <m/>
    <m/>
    <m/>
    <m/>
    <n v="44000000"/>
    <s v="si"/>
    <d v="2023-01-17T00:00:00"/>
    <s v="cumplimiento"/>
    <d v="2023-01-19T00:00:00"/>
    <d v="2023-12-31T00:00:00"/>
    <n v="346"/>
    <s v="PEREZ ARISMENDI ANDREA"/>
    <n v="52808564"/>
    <m/>
    <m/>
    <m/>
    <m/>
    <m/>
    <m/>
    <m/>
    <m/>
    <m/>
    <m/>
    <m/>
    <m/>
    <m/>
    <m/>
    <m/>
    <m/>
    <m/>
    <m/>
    <m/>
  </r>
  <r>
    <s v="Secop II"/>
    <n v="204"/>
    <x v="3"/>
    <s v="20236221413000001E"/>
    <s v="PCD-014-2023"/>
    <x v="0"/>
    <x v="0"/>
    <s v="Contratación Directa"/>
    <s v="Prestación de servicios Profesionales"/>
    <x v="13"/>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n v="4"/>
    <s v="Enero"/>
    <d v="2023-01-17T00:00:00"/>
    <s v="Prestación de Servicios Profesionales"/>
    <m/>
    <s v="Nivel Central "/>
    <s v="Nivel Central "/>
    <s v="MARIA FERNANDA AGUIRRE GARZÓN"/>
    <n v="1022367781"/>
    <m/>
    <n v="15623"/>
    <d v="2023-01-16T00:00:00"/>
    <m/>
    <m/>
    <m/>
    <m/>
    <n v="92000000"/>
    <s v="si"/>
    <d v="2023-01-17T00:00:00"/>
    <s v="cumplimiento"/>
    <d v="2023-01-18T00:00:00"/>
    <d v="2023-12-31T00:00:00"/>
    <n v="347"/>
    <s v="PEREZ ARISMENDI ANDREA"/>
    <n v="52808564"/>
    <m/>
    <m/>
    <m/>
    <m/>
    <m/>
    <m/>
    <m/>
    <m/>
    <m/>
    <m/>
    <m/>
    <m/>
    <m/>
    <m/>
    <m/>
    <m/>
    <m/>
    <m/>
    <m/>
  </r>
  <r>
    <s v="Secop II"/>
    <n v="209"/>
    <x v="3"/>
    <s v="20236211413000003E"/>
    <s v="PCD-023-2023"/>
    <x v="0"/>
    <x v="0"/>
    <s v="Contratación Directa"/>
    <s v="Prestación de servicios Profesionales"/>
    <x v="14"/>
    <s v="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
    <n v="80161500"/>
    <s v="Serv icios de Apoyo Gerencial."/>
    <n v="120750000"/>
    <n v="120750000"/>
    <n v="10723"/>
    <s v=" C -1103-1002-2-0-1103002-02"/>
    <s v="Celebrado"/>
    <s v="En ejecución"/>
    <m/>
    <n v="15"/>
    <s v="Enero"/>
    <d v="2023-01-16T00:00:00"/>
    <s v="Prestación de Servicios Profesionales"/>
    <m/>
    <s v="Nivel Central "/>
    <s v="Nivel Central "/>
    <s v="SANDRA MILENA MORENO ACEVEDO"/>
    <n v="52355684"/>
    <m/>
    <n v="15723"/>
    <d v="2023-01-16T00:00:00"/>
    <m/>
    <m/>
    <m/>
    <m/>
    <n v="120750000"/>
    <s v="si"/>
    <d v="2023-01-17T00:00:00"/>
    <s v="cumplimiento"/>
    <d v="2023-01-17T00:00:00"/>
    <d v="2023-12-31T00:00:00"/>
    <n v="348"/>
    <s v="PEREZ ARISMENDI ANDREA"/>
    <n v="52808564"/>
    <m/>
    <m/>
    <m/>
    <m/>
    <m/>
    <m/>
    <m/>
    <m/>
    <m/>
    <m/>
    <m/>
    <m/>
    <m/>
    <m/>
    <m/>
    <m/>
    <m/>
    <m/>
    <m/>
  </r>
  <r>
    <s v="Secop II"/>
    <n v="207"/>
    <x v="3"/>
    <s v="20236211413000004E"/>
    <s v="PCD-032-2023"/>
    <x v="0"/>
    <x v="5"/>
    <s v="Contratación Directa"/>
    <s v="Prestación de servicios Profesionales"/>
    <x v="14"/>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n v="17"/>
    <s v="Enero"/>
    <d v="2023-01-16T00:00:00"/>
    <s v="Prestación de Servicios Profesionales"/>
    <m/>
    <s v="Nivel Central "/>
    <s v="Nivel Central "/>
    <s v="HERNANDO ERNESTO GONZÁLEZ ATUESTA"/>
    <n v="79463678"/>
    <m/>
    <n v="16723"/>
    <d v="2023-01-17T00:00:00"/>
    <m/>
    <m/>
    <m/>
    <m/>
    <n v="69000000"/>
    <s v="si"/>
    <d v="2023-01-18T00:00:00"/>
    <s v="cumplimiento"/>
    <d v="2023-01-18T00:00:00"/>
    <d v="2023-12-31T00:00:00"/>
    <n v="347"/>
    <s v="CAMARGO SEGURA ELIANA CRISTINA"/>
    <n v="52452907"/>
    <m/>
    <m/>
    <m/>
    <m/>
    <m/>
    <m/>
    <m/>
    <m/>
    <m/>
    <m/>
    <m/>
    <m/>
    <m/>
    <m/>
    <m/>
    <m/>
    <m/>
    <m/>
    <m/>
  </r>
  <r>
    <s v="Secop II"/>
    <n v="227"/>
    <x v="3"/>
    <s v="20233001413000001E"/>
    <s v="PCD-039-2023"/>
    <x v="0"/>
    <x v="2"/>
    <s v="Contratación Directa"/>
    <s v="Prestación de servicios Profesionales"/>
    <x v="15"/>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n v="30"/>
    <s v="Enero"/>
    <d v="2023-01-20T00:00:00"/>
    <s v="Prestación de Servicios Profesionales"/>
    <m/>
    <s v="Nivel Central "/>
    <s v="Nivel Central "/>
    <s v="JOSÉ LEONARDO BECERRA APÍSCOPE"/>
    <n v="1140420436"/>
    <m/>
    <n v="19823"/>
    <d v="2023-01-19T00:00:00"/>
    <m/>
    <m/>
    <m/>
    <m/>
    <n v="51750000"/>
    <s v="si"/>
    <d v="2023-01-18T00:00:00"/>
    <s v="cumplimiento"/>
    <d v="2023-01-20T00:00:00"/>
    <d v="2023-12-31T00:00:00"/>
    <n v="345"/>
    <s v="USECHE OVALLES CARLOS EDUARDO"/>
    <n v="1020712442"/>
    <m/>
    <m/>
    <m/>
    <m/>
    <m/>
    <m/>
    <m/>
    <m/>
    <m/>
    <m/>
    <m/>
    <m/>
    <m/>
    <m/>
    <m/>
    <m/>
    <m/>
    <m/>
    <m/>
  </r>
  <r>
    <s v="Secop II"/>
    <n v="226"/>
    <x v="3"/>
    <s v="20233001413000003E"/>
    <s v="PCD-040-2023"/>
    <x v="0"/>
    <x v="3"/>
    <s v="Contratación Directa"/>
    <s v="Prestación de servicios Profesionales"/>
    <x v="15"/>
    <s v="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
    <n v="80161504"/>
    <s v="Servicios de oficina"/>
    <n v="57500000"/>
    <n v="57500000"/>
    <n v="14223"/>
    <s v="A-02-02-02-008-003"/>
    <s v="Celebrado"/>
    <s v="En ejecución"/>
    <m/>
    <n v="37"/>
    <s v="Enero"/>
    <d v="2023-01-23T00:00:00"/>
    <s v="Prestación de Servicios Profesionales"/>
    <m/>
    <s v="Nivel Central "/>
    <s v="Nivel Central "/>
    <s v="DANIEL RODRÍGUEZ RAMÍREZ"/>
    <n v="1020743029"/>
    <m/>
    <n v="21723"/>
    <d v="2023-01-20T00:00:00"/>
    <m/>
    <m/>
    <m/>
    <m/>
    <n v="57500000"/>
    <s v="si"/>
    <d v="2023-01-23T00:00:00"/>
    <s v="cumplimiento"/>
    <d v="2023-01-24T00:00:00"/>
    <d v="2023-12-31T00:00:00"/>
    <n v="341"/>
    <s v="HERNANDEZ ARANGO MARTHA"/>
    <n v="51712658"/>
    <m/>
    <m/>
    <m/>
    <m/>
    <m/>
    <m/>
    <m/>
    <m/>
    <m/>
    <m/>
    <m/>
    <m/>
    <m/>
    <m/>
    <m/>
    <m/>
    <m/>
    <m/>
    <m/>
  </r>
  <r>
    <s v="Secop II"/>
    <n v="200"/>
    <x v="3"/>
    <s v="20236221413000003E"/>
    <s v="PCD-044-2023"/>
    <x v="0"/>
    <x v="10"/>
    <s v="Contratación Directa"/>
    <s v="Prestación de servicios Profesionales"/>
    <x v="16"/>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n v="47"/>
    <s v="Enero"/>
    <d v="2023-01-26T00:00:00"/>
    <s v="Prestación de Servicios Profesionales"/>
    <m/>
    <s v="Nivel Central "/>
    <s v="Nivel Central "/>
    <s v="FABIAN MAURICIO LOSADA FLÓREZ"/>
    <n v="80151371"/>
    <m/>
    <n v="27323"/>
    <d v="2023-01-26T00:00:00"/>
    <m/>
    <m/>
    <m/>
    <m/>
    <n v="86250000"/>
    <s v="si"/>
    <d v="2023-01-26T00:00:00"/>
    <s v="cumplimiento"/>
    <d v="2023-01-26T00:00:00"/>
    <d v="2023-12-31T00:00:00"/>
    <n v="339"/>
    <s v=" OJEDA MONCAYO DIEGO EMILIO"/>
    <n v="19498970"/>
    <m/>
    <m/>
    <m/>
    <m/>
    <m/>
    <m/>
    <m/>
    <m/>
    <m/>
    <m/>
    <m/>
    <m/>
    <m/>
    <m/>
    <m/>
    <m/>
    <m/>
    <m/>
    <m/>
  </r>
  <r>
    <s v="Secop II"/>
    <n v="232"/>
    <x v="3"/>
    <s v="20236231415000001E"/>
    <s v="PCD-047-2023"/>
    <x v="0"/>
    <x v="13"/>
    <s v="Contratación Directa"/>
    <s v="Exclusividad"/>
    <x v="15"/>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ancelado"/>
    <s v="Desierto"/>
    <m/>
    <m/>
    <m/>
    <m/>
    <m/>
    <m/>
    <m/>
    <m/>
    <m/>
    <m/>
    <m/>
    <m/>
    <m/>
    <m/>
    <m/>
    <m/>
    <m/>
    <m/>
    <m/>
    <m/>
    <m/>
    <m/>
    <m/>
    <m/>
    <m/>
    <m/>
    <m/>
    <m/>
    <m/>
    <m/>
    <m/>
    <m/>
    <m/>
    <m/>
    <m/>
    <m/>
    <m/>
    <m/>
    <m/>
    <m/>
    <m/>
    <m/>
    <m/>
    <m/>
    <m/>
  </r>
  <r>
    <s v="Secop II"/>
    <n v="237"/>
    <x v="3"/>
    <s v="20234021413000001E"/>
    <s v="PCD-059-2023"/>
    <x v="0"/>
    <x v="12"/>
    <s v="Contratación Directa"/>
    <s v="Prestación de servicios Profesionales"/>
    <x v="17"/>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n v="54"/>
    <s v="Enero"/>
    <d v="2023-01-30T00:00:00"/>
    <s v="Prestación de Servicios Profesionales"/>
    <m/>
    <s v="Nivel Central "/>
    <s v="Nivel Central "/>
    <s v="OSCAR FERNANDO FAJARDO"/>
    <n v="1121918009"/>
    <m/>
    <n v="30023"/>
    <d v="2023-01-30T00:00:00"/>
    <m/>
    <m/>
    <m/>
    <m/>
    <n v="77000000"/>
    <s v="si"/>
    <d v="2023-01-30T00:00:00"/>
    <s v="cumplimiento"/>
    <d v="2023-02-01T00:00:00"/>
    <d v="2023-12-31T00:00:00"/>
    <n v="333"/>
    <s v="BAUTISTA MARTINEZ MARGARITA MARIA"/>
    <n v="1010181437"/>
    <m/>
    <m/>
    <m/>
    <m/>
    <m/>
    <m/>
    <m/>
    <m/>
    <m/>
    <m/>
    <m/>
    <m/>
    <m/>
    <m/>
    <m/>
    <m/>
    <m/>
    <m/>
    <m/>
  </r>
  <r>
    <s v="Secop II"/>
    <n v="155"/>
    <x v="3"/>
    <s v="20236231414000001E"/>
    <s v="PCD-060-2023"/>
    <x v="0"/>
    <x v="14"/>
    <s v="Contratación Directa"/>
    <s v="Arrendamiento"/>
    <x v="18"/>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m/>
    <m/>
    <m/>
    <m/>
    <m/>
    <m/>
    <m/>
    <m/>
    <m/>
    <m/>
    <m/>
    <m/>
    <m/>
    <m/>
    <m/>
    <m/>
    <m/>
    <m/>
    <m/>
    <m/>
    <m/>
    <m/>
    <m/>
    <m/>
    <m/>
    <m/>
    <m/>
    <m/>
    <m/>
    <m/>
    <m/>
    <m/>
    <m/>
    <m/>
    <m/>
    <m/>
    <m/>
    <m/>
    <m/>
    <m/>
    <m/>
    <m/>
    <m/>
    <m/>
    <m/>
  </r>
  <r>
    <s v="Secop II"/>
    <n v="12"/>
    <x v="4"/>
    <s v="20232121413000004E"/>
    <s v="PCD-005-2023-6P"/>
    <x v="0"/>
    <x v="0"/>
    <s v="Contratación Directa"/>
    <s v="Prestación de Servicios Profesionales "/>
    <x v="5"/>
    <s v="PRESTACIÓN DE SERVICIOS PROFESIONALES CON AUTONOMÍA TÉCNICA Y ADMINISTRATIVA EN LA OFICINA ASESORA DE PLANEACIÓN PARA LA  INVESTIGACIÓN DE LAS CAUSAS Y CONSECUENCIAS SOBRE LOS FENÓMENOS Y DINÁMICA MIGRATORIA."/>
    <s v="801615;801015;80121704;80101605;93141509;93141510"/>
    <m/>
    <n v="69000000"/>
    <n v="69000000"/>
    <n v="10423"/>
    <s v="C-1199-1002-11-0-1199054-02"/>
    <s v="Celebrado"/>
    <s v="En ejecución"/>
    <m/>
    <s v="CO-010-2023"/>
    <s v="Enero"/>
    <d v="2023-01-18T00:00:00"/>
    <s v="Prestación de Servicios Profesionales"/>
    <m/>
    <s v="Nivel Central"/>
    <s v="Bogotá D.C."/>
    <s v="María Eugenia Restrepo Londoño"/>
    <n v="42867450"/>
    <m/>
    <n v="20023"/>
    <d v="2023-01-19T00:00:00"/>
    <n v="69000000"/>
    <m/>
    <m/>
    <m/>
    <n v="69000000"/>
    <s v="Si "/>
    <d v="2023-01-19T00:00:00"/>
    <s v="2 CUMPLIMIENTO"/>
    <d v="2023-01-20T00:00:00"/>
    <d v="2023-12-31T00:00:00"/>
    <n v="345"/>
    <s v="JORGE ENRIQUE GARCIA LONDOÑO"/>
    <n v="79276876"/>
    <m/>
    <m/>
    <m/>
    <m/>
    <m/>
    <m/>
    <n v="69000000"/>
    <m/>
    <m/>
    <m/>
    <m/>
    <m/>
    <m/>
    <m/>
    <m/>
    <m/>
    <n v="345"/>
    <m/>
    <m/>
  </r>
  <r>
    <s v="Secop II"/>
    <n v="9"/>
    <x v="4"/>
    <s v="20232121410000002E"/>
    <s v="PCD-006-2023-3P"/>
    <x v="0"/>
    <x v="0"/>
    <s v="Contratación Directa"/>
    <s v="Prestación de Servicios Profesionales "/>
    <x v="5"/>
    <s v="PRESTACIÓN DE SERVICIOS PROFESIONALES CON AUTONOMÍA TÉCNICA Y ADMINISTRATIVA A LA OFICINA ASESORA DE PLANEACIÓN, PARA LA IMPLEMENTACIÓN DE LA POLÍTICA DE GESTIÓN DE LA INFORMACIÓN ESTADÍSTICA DE LA ENTIDAD."/>
    <s v="801615;80121704;80101605;81112006;81112007;811315"/>
    <m/>
    <n v="69000000"/>
    <n v="69000000"/>
    <n v="12323"/>
    <s v="C-1199-1002-11-0-1199054-02"/>
    <s v="Celebrado"/>
    <s v="En ejecución"/>
    <m/>
    <s v="CO-012-2023"/>
    <s v="Enero"/>
    <d v="2023-01-17T00:00:00"/>
    <s v="Prestación de Servicios Profesionales"/>
    <m/>
    <s v="Nivel Central"/>
    <s v="Bogotá D.C."/>
    <s v="Andres Alejandro Orjuela Trujillo"/>
    <n v="93461864"/>
    <m/>
    <n v="16523"/>
    <d v="2023-01-17T00:00:00"/>
    <n v="69000000"/>
    <m/>
    <m/>
    <m/>
    <n v="69000000"/>
    <s v="Si "/>
    <d v="2023-01-17T00:00:00"/>
    <s v="2 CUMPLIMIENTO"/>
    <d v="2023-01-18T00:00:00"/>
    <d v="2023-12-31T00:00:00"/>
    <n v="347"/>
    <s v="JORGE ENRIQUE GARCIA LONDOÑO"/>
    <n v="79276876"/>
    <m/>
    <m/>
    <m/>
    <m/>
    <m/>
    <m/>
    <n v="69000000"/>
    <m/>
    <m/>
    <m/>
    <m/>
    <m/>
    <m/>
    <m/>
    <m/>
    <m/>
    <n v="347"/>
    <m/>
    <m/>
  </r>
  <r>
    <s v="Secop II"/>
    <n v="14"/>
    <x v="4"/>
    <s v="20232121413000005E"/>
    <s v="PCD-013-2023-8P"/>
    <x v="0"/>
    <x v="0"/>
    <s v="Contratación Directa"/>
    <s v="Prestación de Servicios Profesionales "/>
    <x v="5"/>
    <s v="PRESTACIÓN DE SERVICIOS PROFESIONALES CON AUTONOMÍA TÉCNICA Y ADMINISTRATIVA EN LA OFICINA ASESORA DE PLANEACIÓN, PARA LA ATENCIÓN SOCIAL A LA POBLACIÓN MIGRANTE EN EL TERRITORIO NACIONAL."/>
    <s v="801615;80121704;80101605;93141507;93141503"/>
    <m/>
    <n v="57500000"/>
    <n v="57500000"/>
    <n v="11123"/>
    <s v="C-1199-1002-11-0-1199054-02"/>
    <s v="Celebrado"/>
    <s v="En ejecución"/>
    <m/>
    <s v="CO-011-2023"/>
    <s v="Enero"/>
    <d v="2023-01-18T00:00:00"/>
    <s v="Prestación de Servicios Profesionales"/>
    <m/>
    <s v="Nivel Central"/>
    <s v="Bogotá D.C."/>
    <s v="Deicy Yohana Parada Pardo"/>
    <n v="1019022177"/>
    <m/>
    <n v="16623"/>
    <d v="2023-01-17T00:00:00"/>
    <n v="57500000"/>
    <m/>
    <m/>
    <m/>
    <n v="57500000"/>
    <s v="Si "/>
    <d v="2023-01-19T00:00:00"/>
    <s v="2 CUMPLIMIENTO"/>
    <d v="2023-01-17T00:00:00"/>
    <d v="2023-12-31T00:00:00"/>
    <n v="348"/>
    <s v="JORGE ENRIQUE GARCIA LONDOÑO"/>
    <n v="79276876"/>
    <m/>
    <m/>
    <m/>
    <m/>
    <m/>
    <m/>
    <n v="57500000"/>
    <m/>
    <m/>
    <m/>
    <m/>
    <m/>
    <m/>
    <m/>
    <m/>
    <m/>
    <n v="348"/>
    <m/>
    <m/>
  </r>
  <r>
    <s v="Secop II"/>
    <n v="23"/>
    <x v="4"/>
    <s v="20232241413000003E"/>
    <s v="PCD-028-2023-3J"/>
    <x v="0"/>
    <x v="2"/>
    <s v="Contratación Directa"/>
    <s v="Prestación de Servicios Profesionales "/>
    <x v="4"/>
    <s v="PRESTACIÓN DE SERVICIOS PROFESIONALES CON AUTONOMÍA TÉCNICA Y ADMINISTRATIVA A LA OFICINA ASESORA DE PLANEACIÓN, PARA LA IMPLEMENTACIÓN DE LA POLÍTICA DE GESTIÓN DE LA INFORMACIÓN ESTADÍSTICA DE LA ENTIDAD."/>
    <s v="81101508;80161500;80161504;80121704"/>
    <m/>
    <n v="46000000"/>
    <n v="46000000"/>
    <n v="9823"/>
    <s v="A-02-02-02-008-003"/>
    <s v="Celebrado"/>
    <s v="En ejecución"/>
    <m/>
    <s v="CO-019-2023"/>
    <s v="Enero"/>
    <d v="2023-01-19T00:00:00"/>
    <s v="Prestación de Servicios Profesionales"/>
    <m/>
    <s v="Nivel Central"/>
    <s v="Bogotá D.C."/>
    <s v="Adriana Carolina Maestre Solano"/>
    <n v="1065827686"/>
    <m/>
    <n v="20223"/>
    <d v="2023-01-19T00:00:00"/>
    <n v="46000000"/>
    <m/>
    <m/>
    <m/>
    <n v="46000000"/>
    <s v="Si "/>
    <d v="2023-01-19T00:00:00"/>
    <s v="2 CUMPLIMIENTO"/>
    <d v="2023-01-18T00:00:00"/>
    <d v="2023-12-31T00:00:00"/>
    <n v="347"/>
    <s v="CARLOS JULIO AVILA CORONEL"/>
    <n v="79279880"/>
    <m/>
    <m/>
    <m/>
    <m/>
    <m/>
    <m/>
    <n v="46000000"/>
    <m/>
    <m/>
    <m/>
    <m/>
    <m/>
    <m/>
    <m/>
    <m/>
    <m/>
    <n v="347"/>
    <m/>
    <m/>
  </r>
  <r>
    <s v="Secop II"/>
    <n v="2"/>
    <x v="4"/>
    <s v="20236011413000001E"/>
    <s v="PCD-029-2023-2D"/>
    <x v="0"/>
    <x v="5"/>
    <s v="Contratación Directa"/>
    <s v="Prestación de Servicios Profesionales "/>
    <x v="5"/>
    <s v="PRESTACIÖN DE SERVICIOS PROFESIONALES CON AUTONOMÍA TÉCNICA Y ADMINISTRATIVA PARA APOYAR LA GESTIÓN DE LA DIRECCIÓN GENERAL DE MIGRACIÓN COLOMBIA, DE ACUERDO CON LAS CONDICIONES SEÑALADAS Y ESPECIFICACIONES TÉCNICAS DESCRITAS EN LOS ESTUDIOS PREVIOS."/>
    <s v="80161504"/>
    <m/>
    <n v="71500000"/>
    <n v="71500000"/>
    <n v="11323"/>
    <s v="A-02-02-02-008-003"/>
    <s v="Celebrado"/>
    <s v="En ejecución"/>
    <m/>
    <s v="CO-014-2023"/>
    <s v="Enero"/>
    <d v="2023-01-17T00:00:00"/>
    <s v="Prestación de Servicios Profesionales"/>
    <m/>
    <s v="Nivel Central"/>
    <s v="Bogotá D.C."/>
    <s v="Adriana Marcela Rosas Suarez "/>
    <n v="1026262941"/>
    <m/>
    <n v="17423"/>
    <d v="2023-01-17T00:00:00"/>
    <n v="71500000"/>
    <m/>
    <m/>
    <m/>
    <n v="71500000"/>
    <s v="Si "/>
    <d v="2023-01-19T00:00:00"/>
    <s v="2 CUMPLIMIENTO"/>
    <d v="2023-01-19T00:00:00"/>
    <d v="2023-12-31T00:00:00"/>
    <n v="346"/>
    <s v="MARÍA PAULA AVILA GONZALEZ"/>
    <n v="52619262"/>
    <m/>
    <m/>
    <m/>
    <m/>
    <m/>
    <m/>
    <n v="71500000"/>
    <m/>
    <m/>
    <m/>
    <m/>
    <m/>
    <m/>
    <m/>
    <m/>
    <m/>
    <n v="346"/>
    <m/>
    <m/>
  </r>
  <r>
    <s v="Secop II"/>
    <n v="22"/>
    <x v="4"/>
    <s v="20232241413000001E"/>
    <s v="PCD-030-2023-2J"/>
    <x v="0"/>
    <x v="4"/>
    <s v="Contratación Directa"/>
    <s v="Prestación de Servicios Profesionales "/>
    <x v="10"/>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s v="80121704;80161504"/>
    <m/>
    <n v="55000000"/>
    <n v="55000000"/>
    <n v="10023"/>
    <s v="A-02-02-02-008-003"/>
    <s v="Celebrado"/>
    <s v="En ejecución"/>
    <m/>
    <s v="CO-020-2023"/>
    <s v="Enero"/>
    <d v="2023-01-18T00:00:00"/>
    <s v="Prestación de Servicios Profesionales"/>
    <m/>
    <s v="Nivel Central"/>
    <s v="Bogotá D.C."/>
    <s v="MYRIAM BUITRAGO ESPITIA"/>
    <n v="24018748"/>
    <m/>
    <n v="20623"/>
    <d v="2023-01-19T00:00:00"/>
    <n v="55000000"/>
    <m/>
    <m/>
    <m/>
    <n v="55000000"/>
    <s v="Si "/>
    <d v="2023-01-19T00:00:00"/>
    <s v="2 CUMPLIMIENTO"/>
    <d v="2023-01-23T00:00:00"/>
    <d v="2023-12-31T00:00:00"/>
    <n v="342"/>
    <s v="CARLOS JULIO AVILA CORONEL"/>
    <n v="79279880"/>
    <m/>
    <m/>
    <m/>
    <m/>
    <m/>
    <m/>
    <n v="55000000"/>
    <m/>
    <m/>
    <m/>
    <m/>
    <m/>
    <m/>
    <m/>
    <m/>
    <m/>
    <n v="342"/>
    <m/>
    <m/>
  </r>
  <r>
    <s v="Secop II"/>
    <n v="17"/>
    <x v="4"/>
    <s v="20232121413000003E"/>
    <s v="PCD-031-2023-11P"/>
    <x v="0"/>
    <x v="4"/>
    <s v="Contratación Directa"/>
    <s v="Prestación de Servicios Profesionales "/>
    <x v="5"/>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m/>
    <n v="57500000"/>
    <n v="57500000"/>
    <n v="10523"/>
    <s v="C-1199-1002-11-0-1199054-02"/>
    <s v="Celebrado"/>
    <s v="En ejecución"/>
    <m/>
    <s v="CO-013-2023"/>
    <s v="Enero"/>
    <d v="2023-01-18T00:00:00"/>
    <s v="Prestación de Servicios Profesionales"/>
    <m/>
    <s v="Nivel Central"/>
    <s v="Bogotá D.C."/>
    <s v="SANDRA MARCELA CAJAMARCA GUZMAN"/>
    <n v="1010167732"/>
    <m/>
    <n v="19723"/>
    <d v="2023-01-19T00:00:00"/>
    <n v="57500000"/>
    <m/>
    <m/>
    <m/>
    <n v="57500000"/>
    <s v="Si "/>
    <d v="2023-01-19T00:00:00"/>
    <s v="2 CUMPLIMIENTO"/>
    <d v="2023-01-20T00:00:00"/>
    <d v="2023-12-31T00:00:00"/>
    <n v="345"/>
    <s v="JORGE ENRIQUE GARCIA LONDOÑO"/>
    <n v="79276876"/>
    <m/>
    <m/>
    <m/>
    <m/>
    <m/>
    <m/>
    <n v="57500000"/>
    <m/>
    <m/>
    <m/>
    <m/>
    <m/>
    <m/>
    <m/>
    <m/>
    <m/>
    <n v="345"/>
    <m/>
    <m/>
  </r>
  <r>
    <s v="Secop II"/>
    <n v="11"/>
    <x v="4"/>
    <s v="20232121413000008E"/>
    <s v="PCD-046-2023-5P"/>
    <x v="0"/>
    <x v="12"/>
    <s v="Contratación Directa"/>
    <s v="Prestación de Servicios Profesionales "/>
    <x v="5"/>
    <s v="PRESTACIÓN DE SERVICIOS PROFESIONALES CON AUTONOMÍA TÉCNICA Y ADMINISTRATIVA EN LA OFICINA ASESORA DE PLANEACIÓN PARA LA ELABORACIÓN DE ANÁLISIS, INFORMES Y REPORTES DE REGISTROS ADMINISTRATIVOS."/>
    <s v="801615;80121704;80101605;81112006;81112007;811315;93121600"/>
    <m/>
    <n v="55000000"/>
    <n v="55000000"/>
    <n v="15723"/>
    <s v="C-1199-1002-11-0-1199054-02"/>
    <s v="Celebrado"/>
    <s v="En ejecución"/>
    <m/>
    <s v="CO-044-2023"/>
    <s v="Enero"/>
    <d v="2023-01-31T00:00:00"/>
    <s v="Prestación de Servicios Profesionales"/>
    <m/>
    <s v="Nivel Central"/>
    <s v="Bogotá D.C."/>
    <s v="CESAR EMILIO TORRES REYES"/>
    <n v="1082992710"/>
    <m/>
    <n v="30923"/>
    <d v="2023-01-31T00:00:00"/>
    <n v="55000000"/>
    <m/>
    <m/>
    <m/>
    <n v="55000000"/>
    <s v="Si "/>
    <d v="2023-01-19T00:00:00"/>
    <s v="2 CUMPLIMIENTO"/>
    <d v="2023-01-30T00:00:00"/>
    <d v="2023-12-31T00:00:00"/>
    <n v="335"/>
    <s v="Oscar Andres Valderrama Cano"/>
    <n v="80791769"/>
    <m/>
    <m/>
    <m/>
    <m/>
    <m/>
    <m/>
    <n v="55000000"/>
    <m/>
    <m/>
    <m/>
    <m/>
    <m/>
    <m/>
    <m/>
    <m/>
    <m/>
    <n v="335"/>
    <m/>
    <m/>
  </r>
  <r>
    <s v="Secop II"/>
    <n v="13"/>
    <x v="4"/>
    <s v="20232121413000007E"/>
    <s v="PCD-048-2023-7P"/>
    <x v="0"/>
    <x v="6"/>
    <s v="Contratación Directa"/>
    <s v="Prestación de Servicios Profesionales "/>
    <x v="5"/>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m/>
    <n v="55000000"/>
    <n v="55000000"/>
    <n v="15423"/>
    <s v="C-1199-1002-11-0-1199060-02"/>
    <s v="en tramite "/>
    <m/>
    <m/>
    <m/>
    <m/>
    <m/>
    <m/>
    <m/>
    <m/>
    <m/>
    <m/>
    <m/>
    <m/>
    <m/>
    <m/>
    <m/>
    <m/>
    <m/>
    <m/>
    <n v="0"/>
    <s v="Si "/>
    <m/>
    <s v="2 CUMPLIMIENTO"/>
    <m/>
    <d v="2023-12-31T00:00:00"/>
    <n v="45291"/>
    <m/>
    <m/>
    <m/>
    <m/>
    <m/>
    <m/>
    <m/>
    <m/>
    <n v="0"/>
    <m/>
    <m/>
    <m/>
    <m/>
    <m/>
    <m/>
    <m/>
    <m/>
    <m/>
    <n v="45291"/>
    <m/>
    <m/>
  </r>
  <r>
    <s v="Secop II"/>
    <n v="15"/>
    <x v="4"/>
    <s v="20232121413000010E"/>
    <s v="PCD-049-2023-9P"/>
    <x v="0"/>
    <x v="6"/>
    <s v="Contratación Directa"/>
    <s v="Prestación de Servicios Profesionales "/>
    <x v="5"/>
    <s v="PRESTACIÓN DE SERVICIOS PROFESIONALES CON AUTONOMÍA TÉCNICA Y ADMINISTRATIVA EN LA OFICINA ASESORA DE PLANEACIÓN, PARA LA ADMINISTRACIÓN, GESTIONAMIENTO, PROCESAMIENTO Y ORGANIZACIÓN DE DATOS PARA EL GEME."/>
    <s v="801615;80121704;80101605;81112006;81112007;81102702"/>
    <m/>
    <n v="55000000"/>
    <n v="55000000"/>
    <n v="15123"/>
    <s v="C-1199-1002-11-0-1199054-02"/>
    <s v="en tramite "/>
    <m/>
    <m/>
    <m/>
    <m/>
    <m/>
    <m/>
    <m/>
    <m/>
    <m/>
    <m/>
    <m/>
    <m/>
    <m/>
    <m/>
    <m/>
    <m/>
    <m/>
    <m/>
    <m/>
    <m/>
    <m/>
    <m/>
    <m/>
    <m/>
    <m/>
    <m/>
    <m/>
    <m/>
    <m/>
    <m/>
    <m/>
    <m/>
    <m/>
    <m/>
    <m/>
    <m/>
    <m/>
    <m/>
    <m/>
    <m/>
    <m/>
    <m/>
    <m/>
    <m/>
    <m/>
    <m/>
  </r>
  <r>
    <s v="Secop II"/>
    <n v="3"/>
    <x v="4"/>
    <s v="20232111413000001E"/>
    <s v="PCD-050-2023-3D"/>
    <x v="0"/>
    <x v="12"/>
    <s v="Contratación Directa"/>
    <s v="Prestación de Servicios Profesionales "/>
    <x v="4"/>
    <s v="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
    <n v="80161504"/>
    <m/>
    <n v="46000000"/>
    <n v="44000000"/>
    <n v="18823"/>
    <s v="A-02-02-02-008-003"/>
    <s v="en tramite "/>
    <m/>
    <m/>
    <m/>
    <m/>
    <m/>
    <m/>
    <m/>
    <m/>
    <m/>
    <m/>
    <m/>
    <m/>
    <m/>
    <m/>
    <m/>
    <m/>
    <m/>
    <m/>
    <m/>
    <m/>
    <m/>
    <m/>
    <m/>
    <m/>
    <m/>
    <m/>
    <m/>
    <m/>
    <m/>
    <m/>
    <m/>
    <m/>
    <m/>
    <m/>
    <m/>
    <m/>
    <m/>
    <m/>
    <m/>
    <m/>
    <m/>
    <m/>
    <m/>
    <m/>
    <m/>
    <m/>
  </r>
  <r>
    <s v="Secop II"/>
    <n v="16"/>
    <x v="4"/>
    <s v="20232121413000009E"/>
    <s v="PCD-051-2023-10P"/>
    <x v="0"/>
    <x v="6"/>
    <s v="Contratación Directa"/>
    <s v="Prestación de Servicios Profesionales "/>
    <x v="5"/>
    <s v="PRESTACIÓN DE SERVICIOS PROFESIONALES CON AUTONOMÍA TÉCNICA Y ADMINISTRATIVA EN LA OFICINA ASESORA DE PLANEACIÓN PARA LA CONSOLIDACIÓN DEL SISTEMA INTEGRADO DE GESTIÓN Y FORTALECIMIENTO DE LA GESTIÓN ORGANIZACIONAL."/>
    <s v="801615;80121704;80101605;81102702"/>
    <m/>
    <n v="55000000"/>
    <n v="55000000"/>
    <n v="15323"/>
    <s v="C-1199-1002-11-0-1199060-02"/>
    <s v="en tramite "/>
    <m/>
    <m/>
    <m/>
    <m/>
    <m/>
    <m/>
    <m/>
    <m/>
    <m/>
    <m/>
    <m/>
    <m/>
    <m/>
    <m/>
    <m/>
    <m/>
    <m/>
    <m/>
    <m/>
    <m/>
    <m/>
    <m/>
    <m/>
    <m/>
    <m/>
    <m/>
    <m/>
    <m/>
    <m/>
    <m/>
    <m/>
    <m/>
    <m/>
    <m/>
    <m/>
    <m/>
    <m/>
    <m/>
    <m/>
    <m/>
    <m/>
    <m/>
    <m/>
    <m/>
    <m/>
    <m/>
  </r>
  <r>
    <s v="Secop II"/>
    <n v="25"/>
    <x v="4"/>
    <s v="20236231416000001E"/>
    <s v="PCD-057-2023-6J"/>
    <x v="0"/>
    <x v="14"/>
    <s v="Contratación Directa"/>
    <s v="Prestación de Servicios Profesionales "/>
    <x v="10"/>
    <s v="CONTRATAR LA PUBLICACIÓN EN EL DIARIO OFICIAL DE LOS ACTOS ADMINISTRATIVOS QUE DEMANDE LA UAEMC"/>
    <s v="82121506"/>
    <m/>
    <n v="6000000"/>
    <n v="6000000"/>
    <n v="15623"/>
    <s v="A-02-02-02-008-003"/>
    <s v="en tramite "/>
    <m/>
    <m/>
    <m/>
    <m/>
    <m/>
    <m/>
    <m/>
    <m/>
    <m/>
    <m/>
    <m/>
    <m/>
    <m/>
    <m/>
    <m/>
    <m/>
    <m/>
    <m/>
    <m/>
    <m/>
    <m/>
    <m/>
    <m/>
    <m/>
    <m/>
    <m/>
    <m/>
    <m/>
    <m/>
    <m/>
    <m/>
    <m/>
    <m/>
    <m/>
    <m/>
    <m/>
    <m/>
    <m/>
    <m/>
    <m/>
    <m/>
    <m/>
    <m/>
    <m/>
    <m/>
    <m/>
  </r>
  <r>
    <s v="Secop II"/>
    <n v="6"/>
    <x v="4"/>
    <s v="20236311413000002E"/>
    <s v="PCD-058-2023-6D"/>
    <x v="0"/>
    <x v="6"/>
    <s v="Contratación Directa"/>
    <s v="Prestación de Servicios Profesionales "/>
    <x v="19"/>
    <s v="PRESTACIÖN DE SERVICIOS DE APOYO A LA GESTIÓN DE LA SUBDIRECCIÓN DE CONTROL DISCIPLINARIO INTERNO, EN LAS LABORES SECRETARIALES, DE ACUERDO CON LAS CONDICIONES SEÑALADAS Y ESPECIFICACIONES TÉCNICAS DESCRITAS EN LOS ESTUDIOS PREVIOS."/>
    <n v="80161500"/>
    <m/>
    <n v="29700000"/>
    <n v="29700000"/>
    <n v="10223"/>
    <s v="A-02-02-02-008-003"/>
    <s v="en tramite "/>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5:C42" firstHeaderRow="1" firstDataRow="2" firstDataCol="1" rowPageCount="1" colPageCount="1"/>
  <pivotFields count="64">
    <pivotField showAll="0"/>
    <pivotField dataField="1" showAll="0"/>
    <pivotField axis="axisRow" showAll="0">
      <items count="6">
        <item x="0"/>
        <item x="4"/>
        <item x="2"/>
        <item x="1"/>
        <item x="3"/>
        <item t="default"/>
      </items>
    </pivotField>
    <pivotField showAll="0"/>
    <pivotField showAll="0"/>
    <pivotField axis="axisCol" showAll="0">
      <items count="2">
        <item x="0"/>
        <item t="default"/>
      </items>
    </pivotField>
    <pivotField axis="axisPage" numFmtId="14" showAll="0">
      <items count="16">
        <item x="7"/>
        <item x="9"/>
        <item x="0"/>
        <item x="5"/>
        <item x="4"/>
        <item x="2"/>
        <item x="1"/>
        <item x="3"/>
        <item x="11"/>
        <item x="10"/>
        <item x="8"/>
        <item x="13"/>
        <item x="12"/>
        <item x="14"/>
        <item x="6"/>
        <item t="default"/>
      </items>
    </pivotField>
    <pivotField showAll="0"/>
    <pivotField showAll="0"/>
    <pivotField showAll="0"/>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Fields count="1">
    <field x="5"/>
  </colFields>
  <colItems count="2">
    <i>
      <x/>
    </i>
    <i t="grand">
      <x/>
    </i>
  </colItems>
  <pageFields count="1">
    <pageField fld="6" hier="-1"/>
  </pageFields>
  <dataFields count="1">
    <dataField name="Cuenta de CONSECUTIVO PAABS EXCEL Y ESTUDIOS PREVIOS " fld="1"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7:C29" firstHeaderRow="1" firstDataRow="2" firstDataCol="1" rowPageCount="1" colPageCount="1"/>
  <pivotFields count="64">
    <pivotField showAll="0"/>
    <pivotField dataField="1" showAll="0"/>
    <pivotField showAll="0"/>
    <pivotField showAll="0"/>
    <pivotField showAll="0"/>
    <pivotField axis="axisCol" showAll="0">
      <items count="2">
        <item x="0"/>
        <item t="default"/>
      </items>
    </pivotField>
    <pivotField axis="axisPage" numFmtId="14" showAll="0">
      <items count="16">
        <item x="7"/>
        <item x="9"/>
        <item x="0"/>
        <item x="5"/>
        <item x="4"/>
        <item x="2"/>
        <item x="1"/>
        <item x="3"/>
        <item x="11"/>
        <item x="10"/>
        <item x="8"/>
        <item x="13"/>
        <item x="12"/>
        <item x="14"/>
        <item x="6"/>
        <item t="default"/>
      </items>
    </pivotField>
    <pivotField showAll="0"/>
    <pivotField showAll="0"/>
    <pivotField axis="axisRow" showAll="0">
      <items count="21">
        <item x="19"/>
        <item x="4"/>
        <item x="13"/>
        <item x="16"/>
        <item x="11"/>
        <item x="5"/>
        <item x="10"/>
        <item x="6"/>
        <item x="3"/>
        <item x="2"/>
        <item x="9"/>
        <item x="7"/>
        <item x="14"/>
        <item x="0"/>
        <item x="18"/>
        <item x="1"/>
        <item x="15"/>
        <item x="17"/>
        <item x="8"/>
        <item x="12"/>
        <item t="default"/>
      </items>
    </pivotField>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21">
    <i>
      <x/>
    </i>
    <i>
      <x v="1"/>
    </i>
    <i>
      <x v="2"/>
    </i>
    <i>
      <x v="3"/>
    </i>
    <i>
      <x v="4"/>
    </i>
    <i>
      <x v="5"/>
    </i>
    <i>
      <x v="6"/>
    </i>
    <i>
      <x v="7"/>
    </i>
    <i>
      <x v="8"/>
    </i>
    <i>
      <x v="9"/>
    </i>
    <i>
      <x v="10"/>
    </i>
    <i>
      <x v="11"/>
    </i>
    <i>
      <x v="12"/>
    </i>
    <i>
      <x v="13"/>
    </i>
    <i>
      <x v="14"/>
    </i>
    <i>
      <x v="15"/>
    </i>
    <i>
      <x v="16"/>
    </i>
    <i>
      <x v="17"/>
    </i>
    <i>
      <x v="18"/>
    </i>
    <i>
      <x v="19"/>
    </i>
    <i t="grand">
      <x/>
    </i>
  </rowItems>
  <colFields count="1">
    <field x="5"/>
  </colFields>
  <colItems count="2">
    <i>
      <x/>
    </i>
    <i t="grand">
      <x/>
    </i>
  </colItems>
  <pageFields count="1">
    <pageField fld="6" hier="-1"/>
  </pageFields>
  <dataFields count="1">
    <dataField name="Cuenta de CONSECUTIVO PAABS EXCEL Y ESTUDIOS PREVIOS " fld="1"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4:BV104" totalsRowShown="0" headerRowDxfId="5" dataDxfId="4" headerRowBorderDxfId="2" tableBorderDxfId="3" totalsRowBorderDxfId="1">
  <autoFilter ref="A4:BV104">
    <filterColumn colId="22">
      <customFilters>
        <customFilter operator="notEqual" val=" "/>
      </customFilters>
    </filterColumn>
  </autoFilter>
  <tableColumns count="74">
    <tableColumn id="70" name="ENTIDAD" dataDxfId="78"/>
    <tableColumn id="71" name="NIT" dataDxfId="77"/>
    <tableColumn id="1" name="PLATAFORMA" dataDxfId="76"/>
    <tableColumn id="2" name="CONSECUTIVO PAABS EXCEL Y ESTUDIOS PREVIOS " dataDxfId="75"/>
    <tableColumn id="3" name="PROFESIONAL ENCARGADO" dataDxfId="74"/>
    <tableColumn id="4" name="EXPEDIENTE" dataDxfId="73"/>
    <tableColumn id="5" name="N°PROCESO EN SECOP / No. EVENTO " dataDxfId="72"/>
    <tableColumn id="6" name="MES" dataDxfId="71"/>
    <tableColumn id="7" name="FECHA PUBLICACION PROCESO SECOP II-TIENDA VIRTUAL" dataDxfId="70"/>
    <tableColumn id="8" name="MODALIDAD" dataDxfId="69"/>
    <tableColumn id="9" name="CAUSAL" dataDxfId="68"/>
    <tableColumn id="10" name="AREA DE LA  NECESiDAD" dataDxfId="67"/>
    <tableColumn id="11" name="OBJETO" dataDxfId="66"/>
    <tableColumn id="12" name="CODIGO UNSCSP" dataDxfId="65"/>
    <tableColumn id="13" name="NOMBRE DE CODIGO" dataDxfId="64"/>
    <tableColumn id="14" name="VALOR PROCESO EN EL PAABS SECOP II" dataDxfId="63"/>
    <tableColumn id="15" name="VALOR PROCESO  ESTUDIOS PREVIOS " dataDxfId="62"/>
    <tableColumn id="16" name="CDP" dataDxfId="61"/>
    <tableColumn id="17" name="RUBRO" dataDxfId="60"/>
    <tableColumn id="18" name="ETAPA" dataDxfId="59"/>
    <tableColumn id="19" name="ESTADO" dataDxfId="58"/>
    <tableColumn id="20" name="RESOLUCION DECLARACTORIA DESIERTO" dataDxfId="57"/>
    <tableColumn id="21" name="N° DE CONTRATO CELEBRADO" dataDxfId="56"/>
    <tableColumn id="22" name="MES2" dataDxfId="55"/>
    <tableColumn id="23" name="FECHA DE FIRMA CONTRATO" dataDxfId="54"/>
    <tableColumn id="24" name="TIPO DE CONTRATO" dataDxfId="53"/>
    <tableColumn id="25" name="OTRO TIPO DE CONTRATO" dataDxfId="52"/>
    <tableColumn id="26" name="REGIONAL" dataDxfId="51"/>
    <tableColumn id="27" name="_x000a_LUGAR DE EJECUCION_x000a_" dataDxfId="50"/>
    <tableColumn id="28" name="CONTRATISTA" dataDxfId="49"/>
    <tableColumn id="29" name="IDENTIFICACION" dataDxfId="48"/>
    <tableColumn id="30" name="DV" dataDxfId="47"/>
    <tableColumn id="74" name="PROFESIÓN" dataDxfId="0"/>
    <tableColumn id="68" name="MYPIME" dataDxfId="46"/>
    <tableColumn id="72" name="CLASIFICACION" dataDxfId="45"/>
    <tableColumn id="73" name="TIPO DE ORGANIZACIÓN" dataDxfId="44"/>
    <tableColumn id="65" name="FECHA DE NACIMIENTO" dataDxfId="43"/>
    <tableColumn id="67" name="EDAD" dataDxfId="42">
      <calculatedColumnFormula>+YEAR(TODAY())-YEAR(Tabla1[[#This Row],[FECHA DE NACIMIENTO]])</calculatedColumnFormula>
    </tableColumn>
    <tableColumn id="31" name="N° RP" dataDxfId="41"/>
    <tableColumn id="32" name="FECHA RP" dataDxfId="40"/>
    <tableColumn id="33" name="VALOR  2023" dataDxfId="39"/>
    <tableColumn id="34" name="VALOR VF 2024" dataDxfId="38"/>
    <tableColumn id="35" name="VALOR VF 2025" dataDxfId="37"/>
    <tableColumn id="36" name="VALOR VF 2026" dataDxfId="36"/>
    <tableColumn id="37" name="VALOR TOTAL CONTRATO + VF" dataDxfId="35" dataCellStyle="Moneda [0]"/>
    <tableColumn id="38" name="GARANTIA" dataDxfId="34"/>
    <tableColumn id="39" name="FECHA DE EXPEDICION GARANTIA" dataDxfId="33"/>
    <tableColumn id="40" name="RIESGOS" dataDxfId="32"/>
    <tableColumn id="41" name="FECHA DE INICIO DEL CONTRATO" dataDxfId="31"/>
    <tableColumn id="42" name="FECHA DE TERMINACION DEL CONTRATO" dataDxfId="30"/>
    <tableColumn id="43" name="DIAS DE EJECUCION DEL CONTRATO" dataDxfId="29"/>
    <tableColumn id="44" name="NOMBRE SUPERVISOR" dataDxfId="28"/>
    <tableColumn id="45" name="CEDULA SUPERVISOR" dataDxfId="27"/>
    <tableColumn id="46" name="ADICION 1 " dataDxfId="26"/>
    <tableColumn id="47" name="FECHA  DE FIRMA" dataDxfId="25"/>
    <tableColumn id="48" name="ADICION 2" dataDxfId="24"/>
    <tableColumn id="69" name="FECHA FIRMA" dataDxfId="23"/>
    <tableColumn id="66" name="ADICION 3" dataDxfId="22"/>
    <tableColumn id="49" name="FECHADE FIRMA" dataDxfId="21"/>
    <tableColumn id="50" name="LIBERACION" dataDxfId="20"/>
    <tableColumn id="51" name="FECHA LIBERACION " dataDxfId="19"/>
    <tableColumn id="52" name="VALOR TOTAL DEL CONTRATO CON ADICIONES VIGENCIA" dataDxfId="18"/>
    <tableColumn id="53" name="PRORROGA 1  EN DIAS" dataDxfId="17"/>
    <tableColumn id="54" name="FECHADE TERMINACION DEL CONTRATO" dataDxfId="16"/>
    <tableColumn id="55" name="FECHA FIRMA DEL DOCUMENTO" dataDxfId="15"/>
    <tableColumn id="56" name="PRORROGA 2 EN DIAS" dataDxfId="14"/>
    <tableColumn id="57" name="FECHA DE TERMINACION DEL CONTRATO2" dataDxfId="13"/>
    <tableColumn id="58" name="FECHA FIRMA DEL DOCUMENTOS" dataDxfId="12"/>
    <tableColumn id="59" name="PRORROGA 3 EN DIAS" dataDxfId="11"/>
    <tableColumn id="60" name="FECHA DE TERMINACION DEL CONTRATO3" dataDxfId="10"/>
    <tableColumn id="61" name="FECHA FIRMA DEL DOCUMENTO2" dataDxfId="9"/>
    <tableColumn id="62" name="TIEMPO DE EJECUCION DEL CONTRATO CON LAS PRORROGAS" dataDxfId="8"/>
    <tableColumn id="63" name="FECHA DE LIQUIDACION DEL CONTRATO" dataDxfId="7"/>
    <tableColumn id="64" name="OBSERVACION " data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42"/>
  <sheetViews>
    <sheetView workbookViewId="0">
      <selection activeCell="C29" sqref="C29"/>
    </sheetView>
  </sheetViews>
  <sheetFormatPr baseColWidth="10" defaultRowHeight="15" x14ac:dyDescent="0.25"/>
  <cols>
    <col min="1" max="1" width="55.42578125" customWidth="1"/>
    <col min="2" max="2" width="22.42578125" customWidth="1"/>
    <col min="3" max="3" width="12.5703125" bestFit="1" customWidth="1"/>
  </cols>
  <sheetData>
    <row r="5" spans="1:3" x14ac:dyDescent="0.25">
      <c r="A5" s="13" t="s">
        <v>5</v>
      </c>
      <c r="B5" t="s">
        <v>431</v>
      </c>
    </row>
    <row r="7" spans="1:3" x14ac:dyDescent="0.25">
      <c r="A7" s="13" t="s">
        <v>427</v>
      </c>
      <c r="B7" s="13" t="s">
        <v>430</v>
      </c>
    </row>
    <row r="8" spans="1:3" x14ac:dyDescent="0.25">
      <c r="A8" s="13" t="s">
        <v>428</v>
      </c>
      <c r="B8" t="s">
        <v>58</v>
      </c>
      <c r="C8" t="s">
        <v>429</v>
      </c>
    </row>
    <row r="9" spans="1:3" x14ac:dyDescent="0.25">
      <c r="A9" s="14" t="s">
        <v>422</v>
      </c>
      <c r="B9" s="12">
        <v>1</v>
      </c>
      <c r="C9" s="12">
        <v>1</v>
      </c>
    </row>
    <row r="10" spans="1:3" x14ac:dyDescent="0.25">
      <c r="A10" s="14" t="s">
        <v>137</v>
      </c>
      <c r="B10" s="12">
        <v>4</v>
      </c>
      <c r="C10" s="12">
        <v>4</v>
      </c>
    </row>
    <row r="11" spans="1:3" x14ac:dyDescent="0.25">
      <c r="A11" s="14" t="s">
        <v>293</v>
      </c>
      <c r="B11" s="12">
        <v>2</v>
      </c>
      <c r="C11" s="12">
        <v>2</v>
      </c>
    </row>
    <row r="12" spans="1:3" x14ac:dyDescent="0.25">
      <c r="A12" s="14" t="s">
        <v>332</v>
      </c>
      <c r="B12" s="12">
        <v>1</v>
      </c>
      <c r="C12" s="12">
        <v>1</v>
      </c>
    </row>
    <row r="13" spans="1:3" x14ac:dyDescent="0.25">
      <c r="A13" s="14" t="s">
        <v>251</v>
      </c>
      <c r="B13" s="12">
        <v>2</v>
      </c>
      <c r="C13" s="12">
        <v>2</v>
      </c>
    </row>
    <row r="14" spans="1:3" x14ac:dyDescent="0.25">
      <c r="A14" s="14" t="s">
        <v>151</v>
      </c>
      <c r="B14" s="12">
        <v>11</v>
      </c>
      <c r="C14" s="12">
        <v>11</v>
      </c>
    </row>
    <row r="15" spans="1:3" x14ac:dyDescent="0.25">
      <c r="A15" s="14" t="s">
        <v>245</v>
      </c>
      <c r="B15" s="12">
        <v>4</v>
      </c>
      <c r="C15" s="12">
        <v>4</v>
      </c>
    </row>
    <row r="16" spans="1:3" x14ac:dyDescent="0.25">
      <c r="A16" s="14" t="s">
        <v>167</v>
      </c>
      <c r="B16" s="12">
        <v>1</v>
      </c>
      <c r="C16" s="12">
        <v>1</v>
      </c>
    </row>
    <row r="17" spans="1:3" x14ac:dyDescent="0.25">
      <c r="A17" s="14" t="s">
        <v>100</v>
      </c>
      <c r="B17" s="12">
        <v>4</v>
      </c>
      <c r="C17" s="12">
        <v>4</v>
      </c>
    </row>
    <row r="18" spans="1:3" x14ac:dyDescent="0.25">
      <c r="A18" s="14" t="s">
        <v>87</v>
      </c>
      <c r="B18" s="12">
        <v>6</v>
      </c>
      <c r="C18" s="12">
        <v>6</v>
      </c>
    </row>
    <row r="19" spans="1:3" x14ac:dyDescent="0.25">
      <c r="A19" s="14" t="s">
        <v>226</v>
      </c>
      <c r="B19" s="12">
        <v>6</v>
      </c>
      <c r="C19" s="12">
        <v>6</v>
      </c>
    </row>
    <row r="20" spans="1:3" x14ac:dyDescent="0.25">
      <c r="A20" s="14" t="s">
        <v>189</v>
      </c>
      <c r="B20" s="12">
        <v>2</v>
      </c>
      <c r="C20" s="12">
        <v>2</v>
      </c>
    </row>
    <row r="21" spans="1:3" x14ac:dyDescent="0.25">
      <c r="A21" s="14" t="s">
        <v>307</v>
      </c>
      <c r="B21" s="12">
        <v>2</v>
      </c>
      <c r="C21" s="12">
        <v>2</v>
      </c>
    </row>
    <row r="22" spans="1:3" x14ac:dyDescent="0.25">
      <c r="A22" s="14" t="s">
        <v>62</v>
      </c>
      <c r="B22" s="12">
        <v>5</v>
      </c>
      <c r="C22" s="12">
        <v>5</v>
      </c>
    </row>
    <row r="23" spans="1:3" x14ac:dyDescent="0.25">
      <c r="A23" s="14" t="s">
        <v>351</v>
      </c>
      <c r="B23" s="12">
        <v>1</v>
      </c>
      <c r="C23" s="12">
        <v>1</v>
      </c>
    </row>
    <row r="24" spans="1:3" x14ac:dyDescent="0.25">
      <c r="A24" s="14" t="s">
        <v>79</v>
      </c>
      <c r="B24" s="12">
        <v>1</v>
      </c>
      <c r="C24" s="12">
        <v>1</v>
      </c>
    </row>
    <row r="25" spans="1:3" x14ac:dyDescent="0.25">
      <c r="A25" s="14" t="s">
        <v>319</v>
      </c>
      <c r="B25" s="12">
        <v>3</v>
      </c>
      <c r="C25" s="12">
        <v>3</v>
      </c>
    </row>
    <row r="26" spans="1:3" x14ac:dyDescent="0.25">
      <c r="A26" s="14" t="s">
        <v>344</v>
      </c>
      <c r="B26" s="12">
        <v>1</v>
      </c>
      <c r="C26" s="12">
        <v>1</v>
      </c>
    </row>
    <row r="27" spans="1:3" x14ac:dyDescent="0.25">
      <c r="A27" s="14" t="s">
        <v>216</v>
      </c>
      <c r="B27" s="12">
        <v>1</v>
      </c>
      <c r="C27" s="12">
        <v>1</v>
      </c>
    </row>
    <row r="28" spans="1:3" x14ac:dyDescent="0.25">
      <c r="A28" s="14" t="s">
        <v>260</v>
      </c>
      <c r="B28" s="12">
        <v>1</v>
      </c>
      <c r="C28" s="12">
        <v>1</v>
      </c>
    </row>
    <row r="29" spans="1:3" x14ac:dyDescent="0.25">
      <c r="A29" s="14" t="s">
        <v>429</v>
      </c>
      <c r="B29" s="12">
        <v>59</v>
      </c>
      <c r="C29" s="12">
        <v>59</v>
      </c>
    </row>
    <row r="33" spans="1:3" x14ac:dyDescent="0.25">
      <c r="A33" s="13" t="s">
        <v>5</v>
      </c>
      <c r="B33" t="s">
        <v>431</v>
      </c>
    </row>
    <row r="35" spans="1:3" x14ac:dyDescent="0.25">
      <c r="A35" s="13" t="s">
        <v>427</v>
      </c>
      <c r="B35" s="13" t="s">
        <v>430</v>
      </c>
    </row>
    <row r="36" spans="1:3" x14ac:dyDescent="0.25">
      <c r="A36" s="13" t="s">
        <v>428</v>
      </c>
      <c r="B36" t="s">
        <v>58</v>
      </c>
      <c r="C36" t="s">
        <v>429</v>
      </c>
    </row>
    <row r="37" spans="1:3" x14ac:dyDescent="0.25">
      <c r="A37" s="14" t="s">
        <v>56</v>
      </c>
      <c r="B37" s="12">
        <v>11</v>
      </c>
      <c r="C37" s="12">
        <v>11</v>
      </c>
    </row>
    <row r="38" spans="1:3" x14ac:dyDescent="0.25">
      <c r="A38" s="14" t="s">
        <v>423</v>
      </c>
      <c r="B38" s="12">
        <v>14</v>
      </c>
      <c r="C38" s="12">
        <v>14</v>
      </c>
    </row>
    <row r="39" spans="1:3" x14ac:dyDescent="0.25">
      <c r="A39" s="14" t="s">
        <v>355</v>
      </c>
      <c r="B39" s="12">
        <v>12</v>
      </c>
      <c r="C39" s="12">
        <v>12</v>
      </c>
    </row>
    <row r="40" spans="1:3" x14ac:dyDescent="0.25">
      <c r="A40" s="14" t="s">
        <v>222</v>
      </c>
      <c r="B40" s="12">
        <v>12</v>
      </c>
      <c r="C40" s="12">
        <v>12</v>
      </c>
    </row>
    <row r="41" spans="1:3" x14ac:dyDescent="0.25">
      <c r="A41" s="14" t="s">
        <v>356</v>
      </c>
      <c r="B41" s="12">
        <v>10</v>
      </c>
      <c r="C41" s="12">
        <v>10</v>
      </c>
    </row>
    <row r="42" spans="1:3" x14ac:dyDescent="0.25">
      <c r="A42" s="14" t="s">
        <v>429</v>
      </c>
      <c r="B42" s="12">
        <v>59</v>
      </c>
      <c r="C42" s="12">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80"/>
  <sheetViews>
    <sheetView tabSelected="1" zoomScale="80" zoomScaleNormal="80" workbookViewId="0">
      <selection activeCell="AD4" sqref="AD4"/>
    </sheetView>
  </sheetViews>
  <sheetFormatPr baseColWidth="10" defaultColWidth="30" defaultRowHeight="15" customHeight="1" x14ac:dyDescent="0.25"/>
  <cols>
    <col min="1" max="1" width="64.28515625" style="69" customWidth="1"/>
    <col min="2" max="4" width="30" style="69"/>
    <col min="5" max="5" width="41.28515625" style="69" customWidth="1"/>
    <col min="6" max="10" width="30" style="69"/>
    <col min="11" max="11" width="36.28515625" style="69" customWidth="1"/>
    <col min="12" max="12" width="59.42578125" style="69" customWidth="1"/>
    <col min="13" max="13" width="30" style="69"/>
    <col min="14" max="15" width="30" style="71"/>
    <col min="16" max="22" width="30" style="69"/>
    <col min="23" max="23" width="30" style="70"/>
    <col min="24" max="37" width="30" style="69"/>
    <col min="38" max="38" width="30" style="70"/>
    <col min="39" max="39" width="30" style="71"/>
    <col min="40" max="42" width="30" style="69"/>
    <col min="43" max="43" width="30" style="72"/>
    <col min="44" max="44" width="30" style="69"/>
    <col min="45" max="45" width="30" style="70"/>
    <col min="46" max="46" width="30" style="69"/>
    <col min="47" max="48" width="30" style="70"/>
    <col min="49" max="51" width="30" style="69"/>
    <col min="52" max="52" width="30" style="71"/>
    <col min="53" max="53" width="30" style="70"/>
    <col min="54" max="56" width="30" style="69"/>
    <col min="57" max="57" width="30" style="70"/>
    <col min="58" max="58" width="30" style="69"/>
    <col min="59" max="59" width="30" style="70"/>
    <col min="60" max="60" width="30" style="71"/>
    <col min="61" max="61" width="30" style="69"/>
    <col min="62" max="63" width="30" style="70"/>
    <col min="64" max="65" width="30" style="69"/>
    <col min="66" max="66" width="30" style="70"/>
    <col min="67" max="67" width="30" style="69"/>
    <col min="68" max="68" width="30" style="71"/>
    <col min="69" max="69" width="30" style="70"/>
    <col min="70" max="70" width="30" style="69"/>
    <col min="71" max="71" width="20.85546875" style="70" customWidth="1"/>
    <col min="72" max="16384" width="30" style="69"/>
  </cols>
  <sheetData>
    <row r="1" spans="1:74" ht="12.75" customHeight="1" x14ac:dyDescent="0.25">
      <c r="A1" s="108"/>
      <c r="B1" s="109"/>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07"/>
    </row>
    <row r="2" spans="1:74" ht="15.75" customHeight="1" x14ac:dyDescent="0.25">
      <c r="A2" s="108"/>
      <c r="B2" s="102" t="s">
        <v>500</v>
      </c>
      <c r="C2" s="102"/>
      <c r="D2" s="103"/>
      <c r="E2" s="100" t="s">
        <v>501</v>
      </c>
      <c r="F2" s="99"/>
      <c r="G2" s="99"/>
      <c r="H2" s="99"/>
      <c r="I2" s="99"/>
      <c r="J2" s="99"/>
      <c r="K2" s="99"/>
      <c r="L2" s="99"/>
      <c r="M2" s="99"/>
      <c r="N2" s="99"/>
      <c r="O2" s="99"/>
      <c r="P2" s="99"/>
      <c r="Q2" s="99"/>
      <c r="R2" s="99"/>
      <c r="S2" s="100"/>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101"/>
      <c r="BB2" s="99"/>
      <c r="BC2" s="99"/>
      <c r="BD2" s="99"/>
      <c r="BE2" s="99"/>
      <c r="BF2" s="99"/>
      <c r="BG2" s="99"/>
      <c r="BH2" s="104"/>
      <c r="BI2" s="104"/>
      <c r="BJ2" s="104"/>
      <c r="BK2" s="69"/>
      <c r="BM2" s="96"/>
      <c r="BN2" s="98"/>
      <c r="BO2" s="96"/>
      <c r="BP2" s="97"/>
      <c r="BQ2" s="98"/>
      <c r="BR2" s="96"/>
      <c r="BS2" s="98"/>
      <c r="BT2" s="96"/>
      <c r="BU2" s="105" t="s">
        <v>502</v>
      </c>
      <c r="BV2" s="106" t="s">
        <v>503</v>
      </c>
    </row>
    <row r="3" spans="1:74" ht="12.95" customHeight="1" x14ac:dyDescent="0.25">
      <c r="A3" s="107"/>
      <c r="B3" s="102" t="s">
        <v>504</v>
      </c>
      <c r="C3" s="102"/>
      <c r="D3" s="103"/>
      <c r="E3" s="100" t="s">
        <v>505</v>
      </c>
      <c r="F3" s="99"/>
      <c r="G3" s="99"/>
      <c r="H3" s="99"/>
      <c r="I3" s="99"/>
      <c r="J3" s="99"/>
      <c r="K3" s="99"/>
      <c r="L3" s="99"/>
      <c r="M3" s="99"/>
      <c r="N3" s="99"/>
      <c r="O3" s="99"/>
      <c r="P3" s="99"/>
      <c r="Q3" s="99"/>
      <c r="R3" s="99"/>
      <c r="S3" s="100"/>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101"/>
      <c r="BB3" s="99"/>
      <c r="BC3" s="99"/>
      <c r="BD3" s="99"/>
      <c r="BE3" s="99"/>
      <c r="BF3" s="99"/>
      <c r="BG3" s="99"/>
      <c r="BH3" s="104"/>
      <c r="BI3" s="104"/>
      <c r="BJ3" s="104"/>
      <c r="BK3" s="69"/>
      <c r="BM3" s="96"/>
      <c r="BN3" s="98"/>
      <c r="BO3" s="96"/>
      <c r="BP3" s="97"/>
      <c r="BQ3" s="98"/>
      <c r="BR3" s="96"/>
      <c r="BS3" s="98"/>
      <c r="BT3" s="96"/>
      <c r="BU3" s="105" t="s">
        <v>506</v>
      </c>
      <c r="BV3" s="105">
        <v>4</v>
      </c>
    </row>
    <row r="4" spans="1:74" s="25" customFormat="1" ht="27" customHeight="1" x14ac:dyDescent="0.25">
      <c r="A4" s="80" t="s">
        <v>471</v>
      </c>
      <c r="B4" s="80" t="s">
        <v>472</v>
      </c>
      <c r="C4" s="18" t="s">
        <v>0</v>
      </c>
      <c r="D4" s="19" t="s">
        <v>1</v>
      </c>
      <c r="E4" s="19" t="s">
        <v>432</v>
      </c>
      <c r="F4" s="19" t="s">
        <v>2</v>
      </c>
      <c r="G4" s="19" t="s">
        <v>3</v>
      </c>
      <c r="H4" s="19" t="s">
        <v>4</v>
      </c>
      <c r="I4" s="19" t="s">
        <v>5</v>
      </c>
      <c r="J4" s="19" t="s">
        <v>6</v>
      </c>
      <c r="K4" s="19" t="s">
        <v>7</v>
      </c>
      <c r="L4" s="19" t="s">
        <v>8</v>
      </c>
      <c r="M4" s="19" t="s">
        <v>9</v>
      </c>
      <c r="N4" s="19" t="s">
        <v>10</v>
      </c>
      <c r="O4" s="19" t="s">
        <v>11</v>
      </c>
      <c r="P4" s="20" t="s">
        <v>12</v>
      </c>
      <c r="Q4" s="20" t="s">
        <v>13</v>
      </c>
      <c r="R4" s="19" t="s">
        <v>14</v>
      </c>
      <c r="S4" s="19" t="s">
        <v>15</v>
      </c>
      <c r="T4" s="19" t="s">
        <v>16</v>
      </c>
      <c r="U4" s="19" t="s">
        <v>17</v>
      </c>
      <c r="V4" s="19" t="s">
        <v>18</v>
      </c>
      <c r="W4" s="19" t="s">
        <v>19</v>
      </c>
      <c r="X4" s="19" t="s">
        <v>425</v>
      </c>
      <c r="Y4" s="21" t="s">
        <v>20</v>
      </c>
      <c r="Z4" s="19" t="s">
        <v>21</v>
      </c>
      <c r="AA4" s="19" t="s">
        <v>22</v>
      </c>
      <c r="AB4" s="19" t="s">
        <v>23</v>
      </c>
      <c r="AC4" s="19" t="s">
        <v>476</v>
      </c>
      <c r="AD4" s="19" t="s">
        <v>24</v>
      </c>
      <c r="AE4" s="19" t="s">
        <v>25</v>
      </c>
      <c r="AF4" s="19" t="s">
        <v>26</v>
      </c>
      <c r="AG4" s="17" t="s">
        <v>507</v>
      </c>
      <c r="AH4" s="17" t="s">
        <v>465</v>
      </c>
      <c r="AI4" s="17" t="s">
        <v>475</v>
      </c>
      <c r="AJ4" s="17" t="s">
        <v>477</v>
      </c>
      <c r="AK4" s="17" t="s">
        <v>464</v>
      </c>
      <c r="AL4" s="17" t="s">
        <v>463</v>
      </c>
      <c r="AM4" s="19" t="s">
        <v>27</v>
      </c>
      <c r="AN4" s="21" t="s">
        <v>28</v>
      </c>
      <c r="AO4" s="20" t="s">
        <v>73</v>
      </c>
      <c r="AP4" s="19" t="s">
        <v>29</v>
      </c>
      <c r="AQ4" s="19" t="s">
        <v>30</v>
      </c>
      <c r="AR4" s="19" t="s">
        <v>74</v>
      </c>
      <c r="AS4" s="22" t="s">
        <v>31</v>
      </c>
      <c r="AT4" s="19" t="s">
        <v>32</v>
      </c>
      <c r="AU4" s="21" t="s">
        <v>33</v>
      </c>
      <c r="AV4" s="19" t="s">
        <v>34</v>
      </c>
      <c r="AW4" s="23" t="s">
        <v>35</v>
      </c>
      <c r="AX4" s="23" t="s">
        <v>36</v>
      </c>
      <c r="AY4" s="19" t="s">
        <v>37</v>
      </c>
      <c r="AZ4" s="19" t="s">
        <v>38</v>
      </c>
      <c r="BA4" s="19" t="s">
        <v>39</v>
      </c>
      <c r="BB4" s="20" t="s">
        <v>40</v>
      </c>
      <c r="BC4" s="21" t="s">
        <v>41</v>
      </c>
      <c r="BD4" s="19" t="s">
        <v>42</v>
      </c>
      <c r="BE4" s="19" t="s">
        <v>467</v>
      </c>
      <c r="BF4" s="19" t="s">
        <v>466</v>
      </c>
      <c r="BG4" s="21" t="s">
        <v>43</v>
      </c>
      <c r="BH4" s="19" t="s">
        <v>44</v>
      </c>
      <c r="BI4" s="21" t="s">
        <v>45</v>
      </c>
      <c r="BJ4" s="20" t="s">
        <v>46</v>
      </c>
      <c r="BK4" s="19" t="s">
        <v>47</v>
      </c>
      <c r="BL4" s="21" t="s">
        <v>48</v>
      </c>
      <c r="BM4" s="21" t="s">
        <v>49</v>
      </c>
      <c r="BN4" s="19" t="s">
        <v>50</v>
      </c>
      <c r="BO4" s="19" t="s">
        <v>469</v>
      </c>
      <c r="BP4" s="21" t="s">
        <v>470</v>
      </c>
      <c r="BQ4" s="19" t="s">
        <v>51</v>
      </c>
      <c r="BR4" s="20" t="s">
        <v>426</v>
      </c>
      <c r="BS4" s="21" t="s">
        <v>468</v>
      </c>
      <c r="BT4" s="19" t="s">
        <v>52</v>
      </c>
      <c r="BU4" s="21" t="s">
        <v>53</v>
      </c>
      <c r="BV4" s="24" t="s">
        <v>54</v>
      </c>
    </row>
    <row r="5" spans="1:74" s="7" customFormat="1" ht="15" customHeight="1" x14ac:dyDescent="0.25">
      <c r="A5" s="78" t="s">
        <v>473</v>
      </c>
      <c r="B5" s="79" t="s">
        <v>474</v>
      </c>
      <c r="C5" s="26" t="s">
        <v>55</v>
      </c>
      <c r="D5" s="7">
        <v>166</v>
      </c>
      <c r="E5" s="7" t="s">
        <v>56</v>
      </c>
      <c r="F5" s="7" t="s">
        <v>57</v>
      </c>
      <c r="G5" s="7" t="s">
        <v>59</v>
      </c>
      <c r="H5" s="7" t="s">
        <v>58</v>
      </c>
      <c r="I5" s="27">
        <v>44939</v>
      </c>
      <c r="J5" s="7" t="s">
        <v>60</v>
      </c>
      <c r="K5" s="7" t="s">
        <v>61</v>
      </c>
      <c r="L5" s="7" t="s">
        <v>62</v>
      </c>
      <c r="M5" s="7" t="s">
        <v>80</v>
      </c>
      <c r="N5" s="7">
        <v>80111600</v>
      </c>
      <c r="O5" s="7" t="s">
        <v>63</v>
      </c>
      <c r="P5" s="28">
        <v>69000000</v>
      </c>
      <c r="Q5" s="28">
        <v>69000000</v>
      </c>
      <c r="R5" s="7">
        <v>11723</v>
      </c>
      <c r="S5" s="7" t="s">
        <v>64</v>
      </c>
      <c r="T5" s="7" t="s">
        <v>65</v>
      </c>
      <c r="U5" s="7" t="s">
        <v>66</v>
      </c>
      <c r="W5" s="7" t="s">
        <v>71</v>
      </c>
      <c r="X5" s="7" t="s">
        <v>58</v>
      </c>
      <c r="Y5" s="29">
        <v>44942</v>
      </c>
      <c r="Z5" s="7" t="s">
        <v>68</v>
      </c>
      <c r="AB5" s="7" t="s">
        <v>69</v>
      </c>
      <c r="AC5" s="7" t="s">
        <v>70</v>
      </c>
      <c r="AD5" s="7" t="s">
        <v>72</v>
      </c>
      <c r="AE5" s="30">
        <v>1020779282</v>
      </c>
      <c r="AK5" s="31">
        <v>34779</v>
      </c>
      <c r="AL5" s="32">
        <f ca="1">+YEAR(TODAY())-YEAR(Tabla1[[#This Row],[FECHA DE NACIMIENTO]])</f>
        <v>28</v>
      </c>
      <c r="AM5" s="7">
        <v>15223</v>
      </c>
      <c r="AN5" s="27">
        <v>44942</v>
      </c>
      <c r="AO5" s="28">
        <v>69000000</v>
      </c>
      <c r="AS5" s="33">
        <v>69000000</v>
      </c>
      <c r="AT5" s="7" t="s">
        <v>76</v>
      </c>
      <c r="AU5" s="27">
        <v>44942</v>
      </c>
      <c r="AV5" s="34" t="s">
        <v>75</v>
      </c>
      <c r="AW5" s="27">
        <v>44942</v>
      </c>
      <c r="AX5" s="27">
        <v>45290</v>
      </c>
      <c r="AY5" s="26">
        <f t="shared" ref="AY5:AY15" si="0">(AX5-AW5)</f>
        <v>348</v>
      </c>
      <c r="AZ5" s="7" t="s">
        <v>207</v>
      </c>
      <c r="BA5" s="7">
        <v>19462757</v>
      </c>
      <c r="BB5" s="28"/>
      <c r="BC5" s="31"/>
      <c r="BG5" s="31"/>
      <c r="BI5" s="31"/>
      <c r="BJ5" s="28">
        <f>(Tabla1[[#This Row],[VALOR TOTAL CONTRATO + VF]]+Tabla1[[#This Row],[ADICION 1 ]]+Tabla1[[#This Row],[ADICION 2]]-Tabla1[[#This Row],[LIBERACION]])</f>
        <v>69000000</v>
      </c>
      <c r="BL5" s="31"/>
      <c r="BM5" s="31"/>
      <c r="BP5" s="31"/>
      <c r="BR5" s="28"/>
      <c r="BS5" s="31"/>
      <c r="BT5" s="7">
        <f t="shared" ref="BT5:BT46" si="1">SUM(AY5+BK5+BN5+BQ5)</f>
        <v>348</v>
      </c>
      <c r="BU5" s="31"/>
      <c r="BV5" s="34"/>
    </row>
    <row r="6" spans="1:74" s="7" customFormat="1" ht="15" customHeight="1" x14ac:dyDescent="0.25">
      <c r="A6" s="78" t="s">
        <v>473</v>
      </c>
      <c r="B6" s="79" t="s">
        <v>474</v>
      </c>
      <c r="C6" s="26" t="s">
        <v>55</v>
      </c>
      <c r="D6" s="7">
        <v>230</v>
      </c>
      <c r="E6" s="7" t="s">
        <v>56</v>
      </c>
      <c r="F6" s="7" t="s">
        <v>77</v>
      </c>
      <c r="G6" s="7" t="s">
        <v>78</v>
      </c>
      <c r="H6" s="7" t="s">
        <v>58</v>
      </c>
      <c r="I6" s="27">
        <v>44945</v>
      </c>
      <c r="J6" s="7" t="s">
        <v>60</v>
      </c>
      <c r="K6" s="7" t="s">
        <v>61</v>
      </c>
      <c r="L6" s="7" t="s">
        <v>79</v>
      </c>
      <c r="M6" s="7" t="s">
        <v>81</v>
      </c>
      <c r="N6" s="7">
        <v>80161504</v>
      </c>
      <c r="O6" s="7" t="s">
        <v>63</v>
      </c>
      <c r="P6" s="28">
        <v>85500000</v>
      </c>
      <c r="Q6" s="28">
        <v>85500000</v>
      </c>
      <c r="R6" s="7">
        <v>14323</v>
      </c>
      <c r="S6" s="7" t="s">
        <v>64</v>
      </c>
      <c r="T6" s="7" t="s">
        <v>65</v>
      </c>
      <c r="U6" s="7" t="s">
        <v>66</v>
      </c>
      <c r="W6" s="7" t="s">
        <v>82</v>
      </c>
      <c r="X6" s="7" t="s">
        <v>58</v>
      </c>
      <c r="Y6" s="27">
        <v>44945</v>
      </c>
      <c r="Z6" s="7" t="s">
        <v>68</v>
      </c>
      <c r="AB6" s="7" t="s">
        <v>69</v>
      </c>
      <c r="AC6" s="7" t="s">
        <v>70</v>
      </c>
      <c r="AD6" s="7" t="s">
        <v>83</v>
      </c>
      <c r="AE6" s="30">
        <v>42149816</v>
      </c>
      <c r="AL6" s="32">
        <f ca="1">+YEAR(TODAY())-YEAR(Tabla1[[#This Row],[FECHA DE NACIMIENTO]])</f>
        <v>123</v>
      </c>
      <c r="AM6" s="7">
        <v>21523</v>
      </c>
      <c r="AN6" s="27">
        <v>44946</v>
      </c>
      <c r="AO6" s="28">
        <v>85500000</v>
      </c>
      <c r="AS6" s="28">
        <v>85500000</v>
      </c>
      <c r="AT6" s="7" t="s">
        <v>76</v>
      </c>
      <c r="AU6" s="27">
        <v>44945</v>
      </c>
      <c r="AV6" s="34" t="s">
        <v>75</v>
      </c>
      <c r="AW6" s="27">
        <v>44946</v>
      </c>
      <c r="AX6" s="27">
        <v>45230</v>
      </c>
      <c r="AY6" s="26">
        <f t="shared" si="0"/>
        <v>284</v>
      </c>
      <c r="AZ6" s="7" t="s">
        <v>84</v>
      </c>
      <c r="BA6" s="7">
        <v>51712658</v>
      </c>
      <c r="BB6" s="28"/>
      <c r="BC6" s="31"/>
      <c r="BG6" s="31"/>
      <c r="BI6" s="31"/>
      <c r="BJ6" s="28">
        <f>(Tabla1[[#This Row],[VALOR TOTAL CONTRATO + VF]]+Tabla1[[#This Row],[ADICION 1 ]]+Tabla1[[#This Row],[ADICION 2]]-Tabla1[[#This Row],[LIBERACION]])</f>
        <v>85500000</v>
      </c>
      <c r="BL6" s="31"/>
      <c r="BM6" s="31"/>
      <c r="BP6" s="31"/>
      <c r="BR6" s="28"/>
      <c r="BS6" s="31"/>
      <c r="BT6" s="7">
        <f t="shared" si="1"/>
        <v>284</v>
      </c>
      <c r="BU6" s="31"/>
      <c r="BV6" s="34"/>
    </row>
    <row r="7" spans="1:74" s="7" customFormat="1" ht="15" customHeight="1" x14ac:dyDescent="0.25">
      <c r="A7" s="78" t="s">
        <v>473</v>
      </c>
      <c r="B7" s="79" t="s">
        <v>474</v>
      </c>
      <c r="C7" s="26" t="s">
        <v>55</v>
      </c>
      <c r="D7" s="7">
        <v>53</v>
      </c>
      <c r="E7" s="7" t="s">
        <v>56</v>
      </c>
      <c r="F7" s="7" t="s">
        <v>85</v>
      </c>
      <c r="G7" s="7" t="s">
        <v>86</v>
      </c>
      <c r="H7" s="7" t="s">
        <v>58</v>
      </c>
      <c r="I7" s="27">
        <v>44944</v>
      </c>
      <c r="J7" s="7" t="s">
        <v>60</v>
      </c>
      <c r="K7" s="7" t="s">
        <v>61</v>
      </c>
      <c r="L7" s="7" t="s">
        <v>87</v>
      </c>
      <c r="M7" s="7" t="s">
        <v>88</v>
      </c>
      <c r="N7" s="7">
        <v>81111500</v>
      </c>
      <c r="O7" s="7" t="s">
        <v>89</v>
      </c>
      <c r="P7" s="28">
        <v>57500000</v>
      </c>
      <c r="Q7" s="28">
        <v>57500000</v>
      </c>
      <c r="R7" s="7">
        <v>10923</v>
      </c>
      <c r="S7" s="7" t="s">
        <v>90</v>
      </c>
      <c r="T7" s="7" t="s">
        <v>65</v>
      </c>
      <c r="U7" s="7" t="s">
        <v>66</v>
      </c>
      <c r="W7" s="7" t="s">
        <v>91</v>
      </c>
      <c r="X7" s="7" t="s">
        <v>58</v>
      </c>
      <c r="Y7" s="27">
        <v>44946</v>
      </c>
      <c r="Z7" s="7" t="s">
        <v>68</v>
      </c>
      <c r="AB7" s="7" t="s">
        <v>69</v>
      </c>
      <c r="AC7" s="7" t="s">
        <v>70</v>
      </c>
      <c r="AD7" s="7" t="s">
        <v>92</v>
      </c>
      <c r="AE7" s="30">
        <v>53075439</v>
      </c>
      <c r="AL7" s="32">
        <f ca="1">+YEAR(TODAY())-YEAR(Tabla1[[#This Row],[FECHA DE NACIMIENTO]])</f>
        <v>123</v>
      </c>
      <c r="AM7" s="7">
        <v>21323</v>
      </c>
      <c r="AN7" s="27">
        <v>44946</v>
      </c>
      <c r="AO7" s="28">
        <v>57500000</v>
      </c>
      <c r="AS7" s="33">
        <v>57500000</v>
      </c>
      <c r="AT7" s="7" t="s">
        <v>76</v>
      </c>
      <c r="AU7" s="27">
        <v>44946</v>
      </c>
      <c r="AV7" s="34" t="s">
        <v>75</v>
      </c>
      <c r="AW7" s="27">
        <v>44949</v>
      </c>
      <c r="AX7" s="27">
        <v>45291</v>
      </c>
      <c r="AY7" s="26">
        <f t="shared" si="0"/>
        <v>342</v>
      </c>
      <c r="AZ7" s="7" t="s">
        <v>93</v>
      </c>
      <c r="BA7" s="7">
        <v>19498970</v>
      </c>
      <c r="BB7" s="28"/>
      <c r="BC7" s="31"/>
      <c r="BG7" s="31"/>
      <c r="BI7" s="31"/>
      <c r="BJ7" s="28">
        <f>(Tabla1[[#This Row],[VALOR TOTAL CONTRATO + VF]]+Tabla1[[#This Row],[ADICION 1 ]]+Tabla1[[#This Row],[ADICION 2]]-Tabla1[[#This Row],[LIBERACION]])</f>
        <v>57500000</v>
      </c>
      <c r="BL7" s="31"/>
      <c r="BM7" s="31"/>
      <c r="BP7" s="31"/>
      <c r="BR7" s="28"/>
      <c r="BS7" s="31"/>
      <c r="BT7" s="7">
        <f t="shared" si="1"/>
        <v>342</v>
      </c>
      <c r="BU7" s="31"/>
      <c r="BV7" s="34"/>
    </row>
    <row r="8" spans="1:74" s="7" customFormat="1" ht="15" customHeight="1" x14ac:dyDescent="0.25">
      <c r="A8" s="78" t="s">
        <v>473</v>
      </c>
      <c r="B8" s="79" t="s">
        <v>474</v>
      </c>
      <c r="C8" s="26" t="s">
        <v>55</v>
      </c>
      <c r="D8" s="7">
        <v>52</v>
      </c>
      <c r="E8" s="7" t="s">
        <v>56</v>
      </c>
      <c r="F8" s="7" t="s">
        <v>94</v>
      </c>
      <c r="G8" s="7" t="s">
        <v>95</v>
      </c>
      <c r="H8" s="7" t="s">
        <v>58</v>
      </c>
      <c r="I8" s="27">
        <v>44946</v>
      </c>
      <c r="J8" s="7" t="s">
        <v>60</v>
      </c>
      <c r="K8" s="7" t="s">
        <v>61</v>
      </c>
      <c r="L8" s="7" t="s">
        <v>87</v>
      </c>
      <c r="M8" s="7" t="s">
        <v>96</v>
      </c>
      <c r="N8" s="7">
        <v>81111500</v>
      </c>
      <c r="O8" s="7" t="s">
        <v>89</v>
      </c>
      <c r="P8" s="28">
        <v>92000000</v>
      </c>
      <c r="Q8" s="28">
        <v>92000000</v>
      </c>
      <c r="R8" s="7">
        <v>11023</v>
      </c>
      <c r="S8" s="7" t="s">
        <v>90</v>
      </c>
      <c r="T8" s="7" t="s">
        <v>65</v>
      </c>
      <c r="U8" s="7" t="s">
        <v>66</v>
      </c>
      <c r="W8" s="7" t="s">
        <v>97</v>
      </c>
      <c r="X8" s="7" t="s">
        <v>58</v>
      </c>
      <c r="Y8" s="27">
        <v>44946</v>
      </c>
      <c r="Z8" s="7" t="s">
        <v>68</v>
      </c>
      <c r="AB8" s="7" t="s">
        <v>69</v>
      </c>
      <c r="AC8" s="7" t="s">
        <v>70</v>
      </c>
      <c r="AD8" s="7" t="s">
        <v>98</v>
      </c>
      <c r="AE8" s="7">
        <v>80798819</v>
      </c>
      <c r="AL8" s="32">
        <f ca="1">+YEAR(TODAY())-YEAR(Tabla1[[#This Row],[FECHA DE NACIMIENTO]])</f>
        <v>123</v>
      </c>
      <c r="AM8" s="7">
        <v>22023</v>
      </c>
      <c r="AN8" s="27">
        <v>44949</v>
      </c>
      <c r="AO8" s="28">
        <v>92000000</v>
      </c>
      <c r="AS8" s="28">
        <v>92000000</v>
      </c>
      <c r="AT8" s="7" t="s">
        <v>76</v>
      </c>
      <c r="AU8" s="27">
        <v>44946</v>
      </c>
      <c r="AV8" s="34" t="s">
        <v>75</v>
      </c>
      <c r="AW8" s="27">
        <v>44949</v>
      </c>
      <c r="AX8" s="27">
        <v>45291</v>
      </c>
      <c r="AY8" s="26">
        <f t="shared" si="0"/>
        <v>342</v>
      </c>
      <c r="AZ8" s="7" t="s">
        <v>93</v>
      </c>
      <c r="BA8" s="7">
        <v>19498970</v>
      </c>
      <c r="BB8" s="28"/>
      <c r="BC8" s="31"/>
      <c r="BG8" s="31"/>
      <c r="BI8" s="31"/>
      <c r="BJ8" s="28">
        <f>(Tabla1[[#This Row],[VALOR TOTAL CONTRATO + VF]]+Tabla1[[#This Row],[ADICION 1 ]]+Tabla1[[#This Row],[ADICION 2]]-Tabla1[[#This Row],[LIBERACION]])</f>
        <v>92000000</v>
      </c>
      <c r="BL8" s="31"/>
      <c r="BM8" s="31"/>
      <c r="BP8" s="31"/>
      <c r="BR8" s="28"/>
      <c r="BS8" s="31"/>
      <c r="BT8" s="7">
        <f t="shared" si="1"/>
        <v>342</v>
      </c>
      <c r="BU8" s="31"/>
      <c r="BV8" s="34"/>
    </row>
    <row r="9" spans="1:74" s="7" customFormat="1" ht="15" customHeight="1" x14ac:dyDescent="0.25">
      <c r="A9" s="78" t="s">
        <v>473</v>
      </c>
      <c r="B9" s="79" t="s">
        <v>474</v>
      </c>
      <c r="C9" s="26" t="s">
        <v>55</v>
      </c>
      <c r="D9" s="7">
        <v>1</v>
      </c>
      <c r="E9" s="7" t="s">
        <v>56</v>
      </c>
      <c r="F9" s="7" t="s">
        <v>99</v>
      </c>
      <c r="G9" s="7" t="s">
        <v>103</v>
      </c>
      <c r="H9" s="7" t="s">
        <v>58</v>
      </c>
      <c r="I9" s="27">
        <v>44939</v>
      </c>
      <c r="J9" s="7" t="s">
        <v>60</v>
      </c>
      <c r="K9" s="7" t="s">
        <v>61</v>
      </c>
      <c r="L9" s="7" t="s">
        <v>100</v>
      </c>
      <c r="M9" s="7" t="s">
        <v>101</v>
      </c>
      <c r="N9" s="7">
        <v>80161504</v>
      </c>
      <c r="O9" s="7" t="s">
        <v>63</v>
      </c>
      <c r="P9" s="28">
        <v>86250000</v>
      </c>
      <c r="Q9" s="28">
        <v>86250000</v>
      </c>
      <c r="R9" s="7">
        <v>13923</v>
      </c>
      <c r="S9" s="7" t="s">
        <v>64</v>
      </c>
      <c r="T9" s="7" t="s">
        <v>65</v>
      </c>
      <c r="U9" s="7" t="s">
        <v>66</v>
      </c>
      <c r="W9" s="7" t="s">
        <v>67</v>
      </c>
      <c r="X9" s="7" t="s">
        <v>58</v>
      </c>
      <c r="Y9" s="27">
        <v>44939</v>
      </c>
      <c r="Z9" s="7" t="s">
        <v>68</v>
      </c>
      <c r="AB9" s="7" t="s">
        <v>69</v>
      </c>
      <c r="AC9" s="7" t="s">
        <v>70</v>
      </c>
      <c r="AD9" s="7" t="s">
        <v>433</v>
      </c>
      <c r="AE9" s="7">
        <v>91517570</v>
      </c>
      <c r="AL9" s="32">
        <f ca="1">+YEAR(TODAY())-YEAR(Tabla1[[#This Row],[FECHA DE NACIMIENTO]])</f>
        <v>123</v>
      </c>
      <c r="AM9" s="7">
        <v>15123</v>
      </c>
      <c r="AN9" s="27">
        <v>44942</v>
      </c>
      <c r="AO9" s="28">
        <v>86250000</v>
      </c>
      <c r="AS9" s="33">
        <v>86250000</v>
      </c>
      <c r="AT9" s="7" t="s">
        <v>76</v>
      </c>
      <c r="AU9" s="27">
        <v>44942</v>
      </c>
      <c r="AV9" s="34" t="s">
        <v>75</v>
      </c>
      <c r="AW9" s="27">
        <v>44942</v>
      </c>
      <c r="AX9" s="27">
        <v>45291</v>
      </c>
      <c r="AY9" s="26">
        <f t="shared" si="0"/>
        <v>349</v>
      </c>
      <c r="AZ9" s="7" t="s">
        <v>451</v>
      </c>
      <c r="BA9" s="7">
        <v>393757630</v>
      </c>
      <c r="BB9" s="28"/>
      <c r="BC9" s="31"/>
      <c r="BG9" s="31"/>
      <c r="BI9" s="31"/>
      <c r="BJ9" s="28">
        <f>(Tabla1[[#This Row],[VALOR TOTAL CONTRATO + VF]]+Tabla1[[#This Row],[ADICION 1 ]]+Tabla1[[#This Row],[ADICION 2]]-Tabla1[[#This Row],[LIBERACION]])</f>
        <v>86250000</v>
      </c>
      <c r="BL9" s="31"/>
      <c r="BM9" s="31"/>
      <c r="BP9" s="31"/>
      <c r="BR9" s="28"/>
      <c r="BS9" s="31"/>
      <c r="BT9" s="7">
        <f t="shared" si="1"/>
        <v>349</v>
      </c>
      <c r="BU9" s="31"/>
      <c r="BV9" s="34"/>
    </row>
    <row r="10" spans="1:74" s="7" customFormat="1" ht="15" customHeight="1" x14ac:dyDescent="0.25">
      <c r="A10" s="78" t="s">
        <v>473</v>
      </c>
      <c r="B10" s="79" t="s">
        <v>474</v>
      </c>
      <c r="C10" s="26" t="s">
        <v>55</v>
      </c>
      <c r="D10" s="7">
        <v>56</v>
      </c>
      <c r="E10" s="7" t="s">
        <v>56</v>
      </c>
      <c r="F10" s="7" t="s">
        <v>102</v>
      </c>
      <c r="G10" s="7" t="s">
        <v>104</v>
      </c>
      <c r="H10" s="7" t="s">
        <v>58</v>
      </c>
      <c r="I10" s="27">
        <v>44943</v>
      </c>
      <c r="J10" s="7" t="s">
        <v>60</v>
      </c>
      <c r="K10" s="7" t="s">
        <v>61</v>
      </c>
      <c r="L10" s="7" t="s">
        <v>87</v>
      </c>
      <c r="M10" s="7" t="s">
        <v>105</v>
      </c>
      <c r="N10" s="7">
        <v>81111800</v>
      </c>
      <c r="O10" s="7" t="s">
        <v>89</v>
      </c>
      <c r="P10" s="28">
        <v>115000000</v>
      </c>
      <c r="Q10" s="28">
        <v>115000000</v>
      </c>
      <c r="R10" s="7">
        <v>13123</v>
      </c>
      <c r="S10" s="7" t="s">
        <v>90</v>
      </c>
      <c r="T10" s="7" t="s">
        <v>65</v>
      </c>
      <c r="U10" s="7" t="s">
        <v>66</v>
      </c>
      <c r="W10" s="7" t="s">
        <v>106</v>
      </c>
      <c r="X10" s="7" t="s">
        <v>58</v>
      </c>
      <c r="Y10" s="27">
        <v>44944</v>
      </c>
      <c r="Z10" s="7" t="s">
        <v>68</v>
      </c>
      <c r="AB10" s="7" t="s">
        <v>69</v>
      </c>
      <c r="AC10" s="7" t="s">
        <v>70</v>
      </c>
      <c r="AD10" s="7" t="s">
        <v>107</v>
      </c>
      <c r="AE10" s="7">
        <v>1010218162</v>
      </c>
      <c r="AL10" s="32">
        <f ca="1">+YEAR(TODAY())-YEAR(Tabla1[[#This Row],[FECHA DE NACIMIENTO]])</f>
        <v>123</v>
      </c>
      <c r="AM10" s="7">
        <v>19123</v>
      </c>
      <c r="AN10" s="27">
        <v>44944</v>
      </c>
      <c r="AO10" s="28">
        <v>115000000</v>
      </c>
      <c r="AS10" s="33">
        <v>115000000</v>
      </c>
      <c r="AT10" s="7" t="s">
        <v>76</v>
      </c>
      <c r="AU10" s="27">
        <v>44944</v>
      </c>
      <c r="AV10" s="34" t="s">
        <v>75</v>
      </c>
      <c r="AW10" s="27">
        <v>44944</v>
      </c>
      <c r="AX10" s="27">
        <v>45291</v>
      </c>
      <c r="AY10" s="26">
        <f t="shared" si="0"/>
        <v>347</v>
      </c>
      <c r="AZ10" s="7" t="s">
        <v>93</v>
      </c>
      <c r="BA10" s="7">
        <v>19498970</v>
      </c>
      <c r="BB10" s="28"/>
      <c r="BC10" s="31"/>
      <c r="BG10" s="31"/>
      <c r="BI10" s="31"/>
      <c r="BJ10" s="28">
        <f>(Tabla1[[#This Row],[VALOR TOTAL CONTRATO + VF]]+Tabla1[[#This Row],[ADICION 1 ]]+Tabla1[[#This Row],[ADICION 2]]-Tabla1[[#This Row],[LIBERACION]])</f>
        <v>115000000</v>
      </c>
      <c r="BL10" s="31"/>
      <c r="BM10" s="31"/>
      <c r="BP10" s="31"/>
      <c r="BR10" s="28"/>
      <c r="BS10" s="31"/>
      <c r="BT10" s="7">
        <f t="shared" si="1"/>
        <v>347</v>
      </c>
      <c r="BU10" s="31"/>
      <c r="BV10" s="34"/>
    </row>
    <row r="11" spans="1:74" s="7" customFormat="1" ht="15" customHeight="1" x14ac:dyDescent="0.25">
      <c r="A11" s="78" t="s">
        <v>473</v>
      </c>
      <c r="B11" s="79" t="s">
        <v>474</v>
      </c>
      <c r="C11" s="26" t="s">
        <v>55</v>
      </c>
      <c r="D11" s="7">
        <v>98</v>
      </c>
      <c r="E11" s="7" t="s">
        <v>56</v>
      </c>
      <c r="F11" s="7" t="s">
        <v>108</v>
      </c>
      <c r="G11" s="7" t="s">
        <v>109</v>
      </c>
      <c r="H11" s="7" t="s">
        <v>58</v>
      </c>
      <c r="I11" s="27">
        <v>44942</v>
      </c>
      <c r="J11" s="7" t="s">
        <v>60</v>
      </c>
      <c r="K11" s="7" t="s">
        <v>61</v>
      </c>
      <c r="L11" s="7" t="s">
        <v>87</v>
      </c>
      <c r="M11" s="7" t="s">
        <v>110</v>
      </c>
      <c r="N11" s="7">
        <v>80161500</v>
      </c>
      <c r="O11" s="7" t="s">
        <v>63</v>
      </c>
      <c r="P11" s="28">
        <v>86250000</v>
      </c>
      <c r="Q11" s="28">
        <v>86250000</v>
      </c>
      <c r="R11" s="7">
        <v>13223</v>
      </c>
      <c r="S11" s="7" t="s">
        <v>90</v>
      </c>
      <c r="T11" s="7" t="s">
        <v>65</v>
      </c>
      <c r="U11" s="7" t="s">
        <v>66</v>
      </c>
      <c r="W11" s="7" t="s">
        <v>111</v>
      </c>
      <c r="X11" s="7" t="s">
        <v>58</v>
      </c>
      <c r="Y11" s="27">
        <v>44944</v>
      </c>
      <c r="Z11" s="7" t="s">
        <v>68</v>
      </c>
      <c r="AB11" s="7" t="s">
        <v>69</v>
      </c>
      <c r="AC11" s="7" t="s">
        <v>70</v>
      </c>
      <c r="AD11" s="7" t="s">
        <v>434</v>
      </c>
      <c r="AE11" s="7">
        <v>1010218162</v>
      </c>
      <c r="AL11" s="32">
        <f ca="1">+YEAR(TODAY())-YEAR(Tabla1[[#This Row],[FECHA DE NACIMIENTO]])</f>
        <v>123</v>
      </c>
      <c r="AM11" s="7">
        <v>19223</v>
      </c>
      <c r="AN11" s="27">
        <v>44944</v>
      </c>
      <c r="AO11" s="28">
        <v>86250000</v>
      </c>
      <c r="AS11" s="33">
        <v>86250000</v>
      </c>
      <c r="AT11" s="7" t="s">
        <v>76</v>
      </c>
      <c r="AU11" s="27">
        <v>44944</v>
      </c>
      <c r="AV11" s="34" t="s">
        <v>75</v>
      </c>
      <c r="AW11" s="27">
        <v>44944</v>
      </c>
      <c r="AX11" s="27">
        <v>45291</v>
      </c>
      <c r="AY11" s="26">
        <f t="shared" si="0"/>
        <v>347</v>
      </c>
      <c r="AZ11" s="7" t="s">
        <v>93</v>
      </c>
      <c r="BA11" s="7">
        <v>19498970</v>
      </c>
      <c r="BB11" s="28"/>
      <c r="BC11" s="31"/>
      <c r="BG11" s="31"/>
      <c r="BI11" s="31"/>
      <c r="BJ11" s="28">
        <f>(Tabla1[[#This Row],[VALOR TOTAL CONTRATO + VF]]+Tabla1[[#This Row],[ADICION 1 ]]+Tabla1[[#This Row],[ADICION 2]]-Tabla1[[#This Row],[LIBERACION]])</f>
        <v>86250000</v>
      </c>
      <c r="BL11" s="31"/>
      <c r="BM11" s="31"/>
      <c r="BP11" s="31"/>
      <c r="BR11" s="28"/>
      <c r="BS11" s="31"/>
      <c r="BT11" s="7">
        <f t="shared" si="1"/>
        <v>347</v>
      </c>
      <c r="BU11" s="31"/>
      <c r="BV11" s="34"/>
    </row>
    <row r="12" spans="1:74" s="7" customFormat="1" ht="15" customHeight="1" x14ac:dyDescent="0.25">
      <c r="A12" s="78" t="s">
        <v>473</v>
      </c>
      <c r="B12" s="79" t="s">
        <v>474</v>
      </c>
      <c r="C12" s="26" t="s">
        <v>55</v>
      </c>
      <c r="D12" s="7">
        <v>55</v>
      </c>
      <c r="E12" s="7" t="s">
        <v>56</v>
      </c>
      <c r="F12" s="7" t="s">
        <v>112</v>
      </c>
      <c r="G12" s="7" t="s">
        <v>113</v>
      </c>
      <c r="H12" s="7" t="s">
        <v>58</v>
      </c>
      <c r="I12" s="27">
        <v>44946</v>
      </c>
      <c r="J12" s="7" t="s">
        <v>60</v>
      </c>
      <c r="K12" s="7" t="s">
        <v>61</v>
      </c>
      <c r="L12" s="7" t="s">
        <v>87</v>
      </c>
      <c r="M12" s="7" t="s">
        <v>114</v>
      </c>
      <c r="N12" s="7">
        <v>80101500</v>
      </c>
      <c r="O12" s="7" t="s">
        <v>63</v>
      </c>
      <c r="P12" s="28">
        <v>121000000</v>
      </c>
      <c r="Q12" s="28">
        <v>121000000</v>
      </c>
      <c r="R12" s="7">
        <v>13323</v>
      </c>
      <c r="S12" s="7" t="s">
        <v>90</v>
      </c>
      <c r="T12" s="7" t="s">
        <v>65</v>
      </c>
      <c r="U12" s="7" t="s">
        <v>66</v>
      </c>
      <c r="W12" s="7" t="s">
        <v>115</v>
      </c>
      <c r="X12" s="7" t="s">
        <v>58</v>
      </c>
      <c r="Y12" s="27">
        <v>44946</v>
      </c>
      <c r="Z12" s="7" t="s">
        <v>68</v>
      </c>
      <c r="AB12" s="7" t="s">
        <v>69</v>
      </c>
      <c r="AC12" s="7" t="s">
        <v>70</v>
      </c>
      <c r="AD12" s="7" t="s">
        <v>435</v>
      </c>
      <c r="AE12" s="7">
        <v>52440980</v>
      </c>
      <c r="AL12" s="32">
        <f ca="1">+YEAR(TODAY())-YEAR(Tabla1[[#This Row],[FECHA DE NACIMIENTO]])</f>
        <v>123</v>
      </c>
      <c r="AM12" s="7">
        <v>22123</v>
      </c>
      <c r="AN12" s="27">
        <v>44949</v>
      </c>
      <c r="AO12" s="28">
        <v>121000000</v>
      </c>
      <c r="AS12" s="33">
        <v>121000000</v>
      </c>
      <c r="AT12" s="7" t="s">
        <v>76</v>
      </c>
      <c r="AU12" s="27">
        <v>44949</v>
      </c>
      <c r="AV12" s="34" t="s">
        <v>75</v>
      </c>
      <c r="AW12" s="27">
        <v>44949</v>
      </c>
      <c r="AX12" s="27">
        <v>45291</v>
      </c>
      <c r="AY12" s="26">
        <f t="shared" si="0"/>
        <v>342</v>
      </c>
      <c r="AZ12" s="7" t="s">
        <v>93</v>
      </c>
      <c r="BA12" s="7">
        <v>19498970</v>
      </c>
      <c r="BB12" s="28"/>
      <c r="BC12" s="31"/>
      <c r="BG12" s="31"/>
      <c r="BI12" s="31"/>
      <c r="BJ12" s="28">
        <f>(Tabla1[[#This Row],[VALOR TOTAL CONTRATO + VF]]+Tabla1[[#This Row],[ADICION 1 ]]+Tabla1[[#This Row],[ADICION 2]]-Tabla1[[#This Row],[LIBERACION]])</f>
        <v>121000000</v>
      </c>
      <c r="BL12" s="31"/>
      <c r="BM12" s="31"/>
      <c r="BP12" s="31"/>
      <c r="BR12" s="28"/>
      <c r="BS12" s="31"/>
      <c r="BT12" s="7">
        <f t="shared" si="1"/>
        <v>342</v>
      </c>
      <c r="BU12" s="31"/>
      <c r="BV12" s="34"/>
    </row>
    <row r="13" spans="1:74" s="7" customFormat="1" ht="15" customHeight="1" x14ac:dyDescent="0.25">
      <c r="A13" s="78" t="s">
        <v>473</v>
      </c>
      <c r="B13" s="79" t="s">
        <v>474</v>
      </c>
      <c r="C13" s="26" t="s">
        <v>55</v>
      </c>
      <c r="D13" s="7">
        <v>30</v>
      </c>
      <c r="E13" s="7" t="s">
        <v>56</v>
      </c>
      <c r="F13" s="7" t="s">
        <v>116</v>
      </c>
      <c r="G13" s="7" t="s">
        <v>117</v>
      </c>
      <c r="H13" s="7" t="s">
        <v>58</v>
      </c>
      <c r="I13" s="27">
        <v>44942</v>
      </c>
      <c r="J13" s="7" t="s">
        <v>60</v>
      </c>
      <c r="K13" s="7" t="s">
        <v>118</v>
      </c>
      <c r="L13" s="7" t="s">
        <v>100</v>
      </c>
      <c r="M13" s="7" t="s">
        <v>119</v>
      </c>
      <c r="N13" s="7">
        <v>80161504</v>
      </c>
      <c r="O13" s="7" t="s">
        <v>63</v>
      </c>
      <c r="P13" s="28">
        <v>63250000</v>
      </c>
      <c r="Q13" s="28">
        <v>63250000</v>
      </c>
      <c r="R13" s="7">
        <v>13523</v>
      </c>
      <c r="S13" s="7" t="s">
        <v>64</v>
      </c>
      <c r="T13" s="7" t="s">
        <v>65</v>
      </c>
      <c r="U13" s="7" t="s">
        <v>66</v>
      </c>
      <c r="W13" s="7" t="s">
        <v>120</v>
      </c>
      <c r="X13" s="7" t="s">
        <v>58</v>
      </c>
      <c r="Y13" s="27">
        <v>44944</v>
      </c>
      <c r="Z13" s="7" t="s">
        <v>118</v>
      </c>
      <c r="AB13" s="7" t="s">
        <v>69</v>
      </c>
      <c r="AC13" s="7" t="s">
        <v>70</v>
      </c>
      <c r="AD13" s="7" t="s">
        <v>436</v>
      </c>
      <c r="AE13" s="7">
        <v>79865008</v>
      </c>
      <c r="AL13" s="32">
        <f ca="1">+YEAR(TODAY())-YEAR(Tabla1[[#This Row],[FECHA DE NACIMIENTO]])</f>
        <v>123</v>
      </c>
      <c r="AM13" s="7">
        <v>18723</v>
      </c>
      <c r="AN13" s="27">
        <v>44944</v>
      </c>
      <c r="AO13" s="28">
        <v>63250000</v>
      </c>
      <c r="AS13" s="33">
        <v>63250000</v>
      </c>
      <c r="AT13" s="7" t="s">
        <v>76</v>
      </c>
      <c r="AU13" s="27">
        <v>44944</v>
      </c>
      <c r="AV13" s="34" t="s">
        <v>75</v>
      </c>
      <c r="AW13" s="27">
        <v>44944</v>
      </c>
      <c r="AX13" s="27">
        <v>45291</v>
      </c>
      <c r="AY13" s="26">
        <f t="shared" si="0"/>
        <v>347</v>
      </c>
      <c r="AZ13" s="7" t="s">
        <v>451</v>
      </c>
      <c r="BA13" s="7">
        <v>393757630</v>
      </c>
      <c r="BB13" s="28"/>
      <c r="BC13" s="31"/>
      <c r="BG13" s="31"/>
      <c r="BI13" s="31"/>
      <c r="BJ13" s="28">
        <f>(Tabla1[[#This Row],[VALOR TOTAL CONTRATO + VF]]+Tabla1[[#This Row],[ADICION 1 ]]+Tabla1[[#This Row],[ADICION 2]]-Tabla1[[#This Row],[LIBERACION]])</f>
        <v>63250000</v>
      </c>
      <c r="BL13" s="31"/>
      <c r="BM13" s="31"/>
      <c r="BP13" s="31"/>
      <c r="BR13" s="28"/>
      <c r="BS13" s="31"/>
      <c r="BT13" s="7">
        <f t="shared" si="1"/>
        <v>347</v>
      </c>
      <c r="BU13" s="31"/>
      <c r="BV13" s="34"/>
    </row>
    <row r="14" spans="1:74" s="7" customFormat="1" ht="15" customHeight="1" x14ac:dyDescent="0.25">
      <c r="A14" s="78" t="s">
        <v>473</v>
      </c>
      <c r="B14" s="79" t="s">
        <v>474</v>
      </c>
      <c r="C14" s="26" t="s">
        <v>55</v>
      </c>
      <c r="D14" s="7">
        <v>239</v>
      </c>
      <c r="E14" s="7" t="s">
        <v>56</v>
      </c>
      <c r="F14" s="7" t="s">
        <v>121</v>
      </c>
      <c r="G14" s="7" t="s">
        <v>122</v>
      </c>
      <c r="H14" s="7" t="s">
        <v>58</v>
      </c>
      <c r="I14" s="27">
        <v>44957</v>
      </c>
      <c r="J14" s="7" t="s">
        <v>60</v>
      </c>
      <c r="K14" s="7" t="s">
        <v>61</v>
      </c>
      <c r="L14" s="7" t="s">
        <v>100</v>
      </c>
      <c r="M14" s="7" t="s">
        <v>123</v>
      </c>
      <c r="N14" s="7">
        <v>80111600</v>
      </c>
      <c r="O14" s="7" t="s">
        <v>63</v>
      </c>
      <c r="P14" s="28">
        <v>90000000</v>
      </c>
      <c r="Q14" s="28">
        <v>90000000</v>
      </c>
      <c r="R14" s="7">
        <v>15223</v>
      </c>
      <c r="S14" s="7" t="s">
        <v>64</v>
      </c>
      <c r="T14" s="7" t="s">
        <v>65</v>
      </c>
      <c r="U14" s="7" t="s">
        <v>66</v>
      </c>
      <c r="W14" s="7" t="s">
        <v>124</v>
      </c>
      <c r="X14" s="7" t="s">
        <v>128</v>
      </c>
      <c r="Y14" s="27">
        <v>44958</v>
      </c>
      <c r="Z14" s="7" t="s">
        <v>68</v>
      </c>
      <c r="AB14" s="7" t="s">
        <v>69</v>
      </c>
      <c r="AC14" s="7" t="s">
        <v>70</v>
      </c>
      <c r="AD14" s="7" t="s">
        <v>437</v>
      </c>
      <c r="AE14" s="7">
        <v>91534928</v>
      </c>
      <c r="AL14" s="32">
        <f ca="1">+YEAR(TODAY())-YEAR(Tabla1[[#This Row],[FECHA DE NACIMIENTO]])</f>
        <v>123</v>
      </c>
      <c r="AM14" s="7">
        <v>31623</v>
      </c>
      <c r="AN14" s="27">
        <v>44958</v>
      </c>
      <c r="AO14" s="28">
        <v>90000000</v>
      </c>
      <c r="AS14" s="33">
        <v>90000000</v>
      </c>
      <c r="AT14" s="7" t="s">
        <v>76</v>
      </c>
      <c r="AU14" s="27">
        <v>44958</v>
      </c>
      <c r="AV14" s="34" t="s">
        <v>75</v>
      </c>
      <c r="AW14" s="27">
        <v>44958</v>
      </c>
      <c r="AX14" s="27">
        <v>45260</v>
      </c>
      <c r="AY14" s="26">
        <f t="shared" si="0"/>
        <v>302</v>
      </c>
      <c r="AZ14" s="7" t="s">
        <v>125</v>
      </c>
      <c r="BA14" s="7">
        <v>1010181437</v>
      </c>
      <c r="BB14" s="28"/>
      <c r="BC14" s="31"/>
      <c r="BG14" s="31"/>
      <c r="BI14" s="31"/>
      <c r="BJ14" s="28">
        <f>(Tabla1[[#This Row],[VALOR TOTAL CONTRATO + VF]]+Tabla1[[#This Row],[ADICION 1 ]]+Tabla1[[#This Row],[ADICION 2]]-Tabla1[[#This Row],[LIBERACION]])</f>
        <v>90000000</v>
      </c>
      <c r="BL14" s="31"/>
      <c r="BM14" s="31"/>
      <c r="BP14" s="31"/>
      <c r="BR14" s="28"/>
      <c r="BS14" s="31"/>
      <c r="BT14" s="7">
        <f t="shared" si="1"/>
        <v>302</v>
      </c>
      <c r="BU14" s="31"/>
      <c r="BV14" s="34"/>
    </row>
    <row r="15" spans="1:74" s="7" customFormat="1" ht="15" customHeight="1" x14ac:dyDescent="0.25">
      <c r="A15" s="78" t="s">
        <v>473</v>
      </c>
      <c r="B15" s="79" t="s">
        <v>474</v>
      </c>
      <c r="C15" s="26" t="s">
        <v>55</v>
      </c>
      <c r="D15" s="7">
        <v>151</v>
      </c>
      <c r="E15" s="7" t="s">
        <v>56</v>
      </c>
      <c r="F15" s="7" t="s">
        <v>126</v>
      </c>
      <c r="G15" s="7" t="s">
        <v>127</v>
      </c>
      <c r="H15" s="7" t="s">
        <v>58</v>
      </c>
      <c r="I15" s="27">
        <v>44957</v>
      </c>
      <c r="J15" s="7" t="s">
        <v>60</v>
      </c>
      <c r="K15" s="7" t="s">
        <v>129</v>
      </c>
      <c r="L15" s="7" t="s">
        <v>62</v>
      </c>
      <c r="M15" s="7" t="s">
        <v>130</v>
      </c>
      <c r="N15" s="7">
        <v>80131502</v>
      </c>
      <c r="O15" s="7" t="s">
        <v>131</v>
      </c>
      <c r="P15" s="28">
        <v>4950000</v>
      </c>
      <c r="Q15" s="28">
        <v>4800000</v>
      </c>
      <c r="R15" s="7">
        <v>19423</v>
      </c>
      <c r="S15" s="7" t="s">
        <v>132</v>
      </c>
      <c r="T15" s="7" t="s">
        <v>134</v>
      </c>
      <c r="U15" s="7" t="s">
        <v>133</v>
      </c>
      <c r="V15" s="35" t="s">
        <v>424</v>
      </c>
      <c r="Y15" s="27"/>
      <c r="AL15" s="32">
        <f ca="1">+YEAR(TODAY())-YEAR(Tabla1[[#This Row],[FECHA DE NACIMIENTO]])</f>
        <v>123</v>
      </c>
      <c r="AN15" s="27"/>
      <c r="AO15" s="28"/>
      <c r="AS15" s="33"/>
      <c r="AU15" s="27"/>
      <c r="AV15" s="34"/>
      <c r="AW15" s="27"/>
      <c r="AX15" s="27"/>
      <c r="AY15" s="26">
        <f t="shared" si="0"/>
        <v>0</v>
      </c>
      <c r="BB15" s="28"/>
      <c r="BC15" s="31"/>
      <c r="BG15" s="31"/>
      <c r="BI15" s="31"/>
      <c r="BJ15" s="28">
        <f>(Tabla1[[#This Row],[VALOR TOTAL CONTRATO + VF]]+Tabla1[[#This Row],[ADICION 1 ]]+Tabla1[[#This Row],[ADICION 2]]-Tabla1[[#This Row],[LIBERACION]])</f>
        <v>0</v>
      </c>
      <c r="BL15" s="31"/>
      <c r="BM15" s="31"/>
      <c r="BP15" s="31"/>
      <c r="BR15" s="28"/>
      <c r="BS15" s="31"/>
      <c r="BT15" s="73">
        <f t="shared" si="1"/>
        <v>0</v>
      </c>
      <c r="BU15" s="31"/>
      <c r="BV15" s="34"/>
    </row>
    <row r="16" spans="1:74" s="7" customFormat="1" ht="15" customHeight="1" x14ac:dyDescent="0.25">
      <c r="A16" s="78" t="s">
        <v>473</v>
      </c>
      <c r="B16" s="79" t="s">
        <v>474</v>
      </c>
      <c r="C16" s="26" t="s">
        <v>55</v>
      </c>
      <c r="D16" s="7">
        <v>1</v>
      </c>
      <c r="E16" s="7" t="s">
        <v>222</v>
      </c>
      <c r="F16" s="7" t="s">
        <v>135</v>
      </c>
      <c r="G16" s="7" t="s">
        <v>136</v>
      </c>
      <c r="H16" s="7" t="s">
        <v>58</v>
      </c>
      <c r="I16" s="27">
        <v>44937</v>
      </c>
      <c r="J16" s="7" t="s">
        <v>60</v>
      </c>
      <c r="K16" s="7" t="s">
        <v>61</v>
      </c>
      <c r="L16" s="7" t="s">
        <v>137</v>
      </c>
      <c r="M16" s="7" t="s">
        <v>138</v>
      </c>
      <c r="N16" s="7">
        <v>80161504</v>
      </c>
      <c r="O16" s="7" t="s">
        <v>139</v>
      </c>
      <c r="P16" s="28">
        <v>138000000</v>
      </c>
      <c r="Q16" s="28">
        <v>138000000</v>
      </c>
      <c r="R16" s="7">
        <v>11223</v>
      </c>
      <c r="S16" s="7" t="s">
        <v>64</v>
      </c>
      <c r="T16" s="7" t="s">
        <v>65</v>
      </c>
      <c r="U16" s="7" t="s">
        <v>66</v>
      </c>
      <c r="W16" s="7" t="s">
        <v>140</v>
      </c>
      <c r="X16" s="7" t="s">
        <v>58</v>
      </c>
      <c r="Y16" s="27">
        <v>44939</v>
      </c>
      <c r="Z16" s="7" t="s">
        <v>68</v>
      </c>
      <c r="AB16" s="7" t="s">
        <v>69</v>
      </c>
      <c r="AC16" s="7" t="s">
        <v>70</v>
      </c>
      <c r="AD16" s="7" t="s">
        <v>141</v>
      </c>
      <c r="AE16" s="7">
        <v>52046198</v>
      </c>
      <c r="AF16" s="7" t="s">
        <v>142</v>
      </c>
      <c r="AL16" s="32">
        <f ca="1">+YEAR(TODAY())-YEAR(Tabla1[[#This Row],[FECHA DE NACIMIENTO]])</f>
        <v>123</v>
      </c>
      <c r="AM16" s="7">
        <v>13723</v>
      </c>
      <c r="AN16" s="27">
        <v>44938</v>
      </c>
      <c r="AO16" s="28">
        <v>138000000</v>
      </c>
      <c r="AS16" s="33">
        <v>138000000</v>
      </c>
      <c r="AT16" s="7" t="s">
        <v>76</v>
      </c>
      <c r="AU16" s="27">
        <v>44943</v>
      </c>
      <c r="AV16" s="34" t="s">
        <v>75</v>
      </c>
      <c r="AW16" s="27">
        <v>44943</v>
      </c>
      <c r="AX16" s="27">
        <v>45291</v>
      </c>
      <c r="AY16" s="26">
        <f>(AX16-AW16)</f>
        <v>348</v>
      </c>
      <c r="AZ16" s="7" t="s">
        <v>143</v>
      </c>
      <c r="BA16" s="7">
        <v>55164919</v>
      </c>
      <c r="BB16" s="28"/>
      <c r="BC16" s="31"/>
      <c r="BG16" s="31"/>
      <c r="BI16" s="31"/>
      <c r="BJ16" s="28">
        <f>(Tabla1[[#This Row],[VALOR TOTAL CONTRATO + VF]]+Tabla1[[#This Row],[ADICION 1 ]]+Tabla1[[#This Row],[ADICION 2]]-Tabla1[[#This Row],[LIBERACION]])</f>
        <v>138000000</v>
      </c>
      <c r="BL16" s="31"/>
      <c r="BM16" s="31"/>
      <c r="BP16" s="31"/>
      <c r="BR16" s="28"/>
      <c r="BS16" s="31"/>
      <c r="BT16" s="7">
        <f t="shared" si="1"/>
        <v>348</v>
      </c>
      <c r="BU16" s="31"/>
      <c r="BV16" s="34"/>
    </row>
    <row r="17" spans="1:74" s="7" customFormat="1" ht="15" customHeight="1" x14ac:dyDescent="0.25">
      <c r="A17" s="78" t="s">
        <v>473</v>
      </c>
      <c r="B17" s="79" t="s">
        <v>474</v>
      </c>
      <c r="C17" s="26" t="s">
        <v>55</v>
      </c>
      <c r="D17" s="7">
        <v>4</v>
      </c>
      <c r="E17" s="7" t="s">
        <v>222</v>
      </c>
      <c r="F17" s="7" t="s">
        <v>144</v>
      </c>
      <c r="G17" s="7" t="s">
        <v>499</v>
      </c>
      <c r="H17" s="7" t="s">
        <v>58</v>
      </c>
      <c r="I17" s="27">
        <v>44951</v>
      </c>
      <c r="J17" s="7" t="s">
        <v>60</v>
      </c>
      <c r="K17" s="7" t="s">
        <v>61</v>
      </c>
      <c r="L17" s="7" t="s">
        <v>137</v>
      </c>
      <c r="M17" s="7" t="s">
        <v>145</v>
      </c>
      <c r="N17" s="7">
        <v>80161504</v>
      </c>
      <c r="O17" s="7" t="s">
        <v>139</v>
      </c>
      <c r="P17" s="28">
        <v>80000000</v>
      </c>
      <c r="Q17" s="28">
        <v>80000000</v>
      </c>
      <c r="R17" s="7">
        <v>14023</v>
      </c>
      <c r="S17" s="7" t="s">
        <v>64</v>
      </c>
      <c r="T17" s="7" t="s">
        <v>65</v>
      </c>
      <c r="U17" s="7" t="s">
        <v>66</v>
      </c>
      <c r="W17" s="7" t="s">
        <v>146</v>
      </c>
      <c r="X17" s="7" t="s">
        <v>58</v>
      </c>
      <c r="Y17" s="27">
        <v>44952</v>
      </c>
      <c r="Z17" s="7" t="s">
        <v>68</v>
      </c>
      <c r="AB17" s="7" t="s">
        <v>69</v>
      </c>
      <c r="AC17" s="7" t="s">
        <v>70</v>
      </c>
      <c r="AD17" s="7" t="s">
        <v>147</v>
      </c>
      <c r="AE17" s="7">
        <v>79951390</v>
      </c>
      <c r="AF17" s="7" t="s">
        <v>142</v>
      </c>
      <c r="AL17" s="32">
        <f ca="1">+YEAR(TODAY())-YEAR(Tabla1[[#This Row],[FECHA DE NACIMIENTO]])</f>
        <v>123</v>
      </c>
      <c r="AM17" s="7">
        <v>27723</v>
      </c>
      <c r="AN17" s="27">
        <v>44952</v>
      </c>
      <c r="AO17" s="28">
        <v>80000000</v>
      </c>
      <c r="AS17" s="33">
        <v>80000000</v>
      </c>
      <c r="AT17" s="7" t="s">
        <v>76</v>
      </c>
      <c r="AU17" s="27">
        <v>44953</v>
      </c>
      <c r="AV17" s="34" t="s">
        <v>75</v>
      </c>
      <c r="AW17" s="27">
        <v>44958</v>
      </c>
      <c r="AX17" s="27">
        <v>45200</v>
      </c>
      <c r="AY17" s="26">
        <f t="shared" ref="AY17:AY57" si="2">(AX17-AW17)</f>
        <v>242</v>
      </c>
      <c r="AZ17" s="7" t="s">
        <v>148</v>
      </c>
      <c r="BA17" s="7">
        <v>52619262</v>
      </c>
      <c r="BB17" s="28"/>
      <c r="BC17" s="31"/>
      <c r="BG17" s="31"/>
      <c r="BI17" s="31"/>
      <c r="BJ17" s="28">
        <f>(Tabla1[[#This Row],[VALOR TOTAL CONTRATO + VF]]+Tabla1[[#This Row],[ADICION 1 ]]+Tabla1[[#This Row],[ADICION 2]]-Tabla1[[#This Row],[LIBERACION]])</f>
        <v>80000000</v>
      </c>
      <c r="BL17" s="31"/>
      <c r="BM17" s="31"/>
      <c r="BP17" s="31"/>
      <c r="BR17" s="28"/>
      <c r="BS17" s="31"/>
      <c r="BT17" s="7">
        <f t="shared" si="1"/>
        <v>242</v>
      </c>
      <c r="BU17" s="31"/>
      <c r="BV17" s="34"/>
    </row>
    <row r="18" spans="1:74" s="7" customFormat="1" ht="15" customHeight="1" x14ac:dyDescent="0.25">
      <c r="A18" s="78" t="s">
        <v>473</v>
      </c>
      <c r="B18" s="79" t="s">
        <v>474</v>
      </c>
      <c r="C18" s="26" t="s">
        <v>55</v>
      </c>
      <c r="D18" s="7">
        <v>7</v>
      </c>
      <c r="E18" s="7" t="s">
        <v>222</v>
      </c>
      <c r="F18" s="7" t="s">
        <v>149</v>
      </c>
      <c r="G18" s="7" t="s">
        <v>150</v>
      </c>
      <c r="H18" s="7" t="s">
        <v>58</v>
      </c>
      <c r="I18" s="27">
        <v>44938</v>
      </c>
      <c r="J18" s="7" t="s">
        <v>60</v>
      </c>
      <c r="K18" s="7" t="s">
        <v>61</v>
      </c>
      <c r="L18" s="7" t="s">
        <v>151</v>
      </c>
      <c r="M18" s="7" t="s">
        <v>152</v>
      </c>
      <c r="N18" s="7">
        <v>80111600</v>
      </c>
      <c r="O18" s="7" t="s">
        <v>153</v>
      </c>
      <c r="P18" s="28">
        <v>57500000</v>
      </c>
      <c r="Q18" s="28">
        <v>57500000</v>
      </c>
      <c r="R18" s="7">
        <v>12223</v>
      </c>
      <c r="S18" s="7" t="s">
        <v>154</v>
      </c>
      <c r="T18" s="7" t="s">
        <v>65</v>
      </c>
      <c r="U18" s="7" t="s">
        <v>66</v>
      </c>
      <c r="W18" s="7" t="s">
        <v>155</v>
      </c>
      <c r="X18" s="7" t="s">
        <v>58</v>
      </c>
      <c r="Y18" s="27">
        <v>44939</v>
      </c>
      <c r="Z18" s="7" t="s">
        <v>68</v>
      </c>
      <c r="AB18" s="7" t="s">
        <v>69</v>
      </c>
      <c r="AC18" s="7" t="s">
        <v>70</v>
      </c>
      <c r="AD18" s="7" t="s">
        <v>156</v>
      </c>
      <c r="AE18" s="7">
        <v>52528201</v>
      </c>
      <c r="AF18" s="7" t="s">
        <v>142</v>
      </c>
      <c r="AL18" s="32">
        <f ca="1">+YEAR(TODAY())-YEAR(Tabla1[[#This Row],[FECHA DE NACIMIENTO]])</f>
        <v>123</v>
      </c>
      <c r="AM18" s="7">
        <v>15323</v>
      </c>
      <c r="AN18" s="27">
        <v>44942</v>
      </c>
      <c r="AO18" s="28">
        <v>57500000</v>
      </c>
      <c r="AS18" s="33">
        <v>57500000</v>
      </c>
      <c r="AT18" s="7" t="s">
        <v>76</v>
      </c>
      <c r="AU18" s="27">
        <v>44939</v>
      </c>
      <c r="AV18" s="34" t="s">
        <v>75</v>
      </c>
      <c r="AW18" s="27">
        <v>44942</v>
      </c>
      <c r="AX18" s="27">
        <v>45291</v>
      </c>
      <c r="AY18" s="26">
        <f t="shared" si="2"/>
        <v>349</v>
      </c>
      <c r="AZ18" s="7" t="s">
        <v>157</v>
      </c>
      <c r="BA18" s="7">
        <v>79276876</v>
      </c>
      <c r="BB18" s="28"/>
      <c r="BC18" s="31"/>
      <c r="BG18" s="31"/>
      <c r="BI18" s="31"/>
      <c r="BJ18" s="28">
        <f>(Tabla1[[#This Row],[VALOR TOTAL CONTRATO + VF]]+Tabla1[[#This Row],[ADICION 1 ]]+Tabla1[[#This Row],[ADICION 2]]-Tabla1[[#This Row],[LIBERACION]])</f>
        <v>57500000</v>
      </c>
      <c r="BL18" s="31"/>
      <c r="BM18" s="31"/>
      <c r="BP18" s="31"/>
      <c r="BR18" s="28"/>
      <c r="BS18" s="31"/>
      <c r="BT18" s="7">
        <f t="shared" si="1"/>
        <v>349</v>
      </c>
      <c r="BU18" s="31"/>
      <c r="BV18" s="34"/>
    </row>
    <row r="19" spans="1:74" s="7" customFormat="1" ht="15" customHeight="1" x14ac:dyDescent="0.25">
      <c r="A19" s="78" t="s">
        <v>473</v>
      </c>
      <c r="B19" s="79" t="s">
        <v>474</v>
      </c>
      <c r="C19" s="26" t="s">
        <v>55</v>
      </c>
      <c r="D19" s="7">
        <v>8</v>
      </c>
      <c r="E19" s="7" t="s">
        <v>222</v>
      </c>
      <c r="F19" s="7" t="s">
        <v>158</v>
      </c>
      <c r="G19" s="7" t="s">
        <v>159</v>
      </c>
      <c r="H19" s="7" t="s">
        <v>58</v>
      </c>
      <c r="I19" s="27">
        <v>44951</v>
      </c>
      <c r="J19" s="7" t="s">
        <v>60</v>
      </c>
      <c r="K19" s="7" t="s">
        <v>61</v>
      </c>
      <c r="L19" s="7" t="s">
        <v>151</v>
      </c>
      <c r="M19" s="7" t="s">
        <v>160</v>
      </c>
      <c r="N19" s="7" t="s">
        <v>161</v>
      </c>
      <c r="O19" s="7" t="s">
        <v>162</v>
      </c>
      <c r="P19" s="28">
        <v>55000000</v>
      </c>
      <c r="Q19" s="28">
        <v>55000000</v>
      </c>
      <c r="R19" s="7">
        <v>13823</v>
      </c>
      <c r="S19" s="7" t="s">
        <v>154</v>
      </c>
      <c r="T19" s="7" t="s">
        <v>65</v>
      </c>
      <c r="U19" s="7" t="s">
        <v>66</v>
      </c>
      <c r="W19" s="7" t="s">
        <v>163</v>
      </c>
      <c r="X19" s="7" t="s">
        <v>58</v>
      </c>
      <c r="Y19" s="27">
        <v>44956</v>
      </c>
      <c r="Z19" s="7" t="s">
        <v>68</v>
      </c>
      <c r="AB19" s="7" t="s">
        <v>69</v>
      </c>
      <c r="AC19" s="7" t="s">
        <v>70</v>
      </c>
      <c r="AD19" s="7" t="s">
        <v>164</v>
      </c>
      <c r="AE19" s="7">
        <v>1016072632</v>
      </c>
      <c r="AF19" s="7" t="s">
        <v>142</v>
      </c>
      <c r="AL19" s="32">
        <f ca="1">+YEAR(TODAY())-YEAR(Tabla1[[#This Row],[FECHA DE NACIMIENTO]])</f>
        <v>123</v>
      </c>
      <c r="AM19" s="7">
        <v>31123</v>
      </c>
      <c r="AN19" s="27">
        <v>44957</v>
      </c>
      <c r="AO19" s="28">
        <v>55000000</v>
      </c>
      <c r="AS19" s="33">
        <v>55000000</v>
      </c>
      <c r="AT19" s="7" t="s">
        <v>76</v>
      </c>
      <c r="AU19" s="27">
        <v>44956</v>
      </c>
      <c r="AV19" s="34" t="s">
        <v>75</v>
      </c>
      <c r="AW19" s="27">
        <v>44958</v>
      </c>
      <c r="AX19" s="27">
        <v>45291</v>
      </c>
      <c r="AY19" s="26">
        <f t="shared" si="2"/>
        <v>333</v>
      </c>
      <c r="AZ19" s="7" t="s">
        <v>157</v>
      </c>
      <c r="BA19" s="7">
        <v>79276876</v>
      </c>
      <c r="BB19" s="28"/>
      <c r="BC19" s="31"/>
      <c r="BG19" s="31"/>
      <c r="BI19" s="31"/>
      <c r="BJ19" s="28">
        <f>(Tabla1[[#This Row],[VALOR TOTAL CONTRATO + VF]]+Tabla1[[#This Row],[ADICION 1 ]]+Tabla1[[#This Row],[ADICION 2]]-Tabla1[[#This Row],[LIBERACION]])</f>
        <v>55000000</v>
      </c>
      <c r="BL19" s="31"/>
      <c r="BM19" s="31"/>
      <c r="BP19" s="31"/>
      <c r="BR19" s="28"/>
      <c r="BS19" s="31"/>
      <c r="BT19" s="7">
        <f t="shared" si="1"/>
        <v>333</v>
      </c>
      <c r="BU19" s="31"/>
      <c r="BV19" s="34"/>
    </row>
    <row r="20" spans="1:74" s="7" customFormat="1" ht="15" customHeight="1" x14ac:dyDescent="0.25">
      <c r="A20" s="78" t="s">
        <v>473</v>
      </c>
      <c r="B20" s="79" t="s">
        <v>474</v>
      </c>
      <c r="C20" s="26" t="s">
        <v>55</v>
      </c>
      <c r="D20" s="7">
        <v>21</v>
      </c>
      <c r="E20" s="7" t="s">
        <v>222</v>
      </c>
      <c r="F20" s="7" t="s">
        <v>165</v>
      </c>
      <c r="G20" s="7" t="s">
        <v>166</v>
      </c>
      <c r="H20" s="7" t="s">
        <v>58</v>
      </c>
      <c r="I20" s="27">
        <v>44944</v>
      </c>
      <c r="J20" s="7" t="s">
        <v>60</v>
      </c>
      <c r="K20" s="7" t="s">
        <v>61</v>
      </c>
      <c r="L20" s="7" t="s">
        <v>167</v>
      </c>
      <c r="M20" s="7" t="s">
        <v>168</v>
      </c>
      <c r="N20" s="7" t="s">
        <v>169</v>
      </c>
      <c r="O20" s="7" t="s">
        <v>170</v>
      </c>
      <c r="P20" s="28">
        <v>70400000</v>
      </c>
      <c r="Q20" s="28">
        <v>70400000</v>
      </c>
      <c r="R20" s="7">
        <v>10323</v>
      </c>
      <c r="S20" s="7" t="s">
        <v>64</v>
      </c>
      <c r="T20" s="7" t="s">
        <v>65</v>
      </c>
      <c r="U20" s="7" t="s">
        <v>66</v>
      </c>
      <c r="W20" s="7" t="s">
        <v>171</v>
      </c>
      <c r="X20" s="7" t="s">
        <v>58</v>
      </c>
      <c r="Y20" s="27">
        <v>44945</v>
      </c>
      <c r="Z20" s="7" t="s">
        <v>68</v>
      </c>
      <c r="AB20" s="7" t="s">
        <v>69</v>
      </c>
      <c r="AC20" s="7" t="s">
        <v>70</v>
      </c>
      <c r="AD20" s="7" t="s">
        <v>172</v>
      </c>
      <c r="AE20" s="7">
        <v>52258308</v>
      </c>
      <c r="AF20" s="7" t="s">
        <v>142</v>
      </c>
      <c r="AL20" s="32">
        <f ca="1">+YEAR(TODAY())-YEAR(Tabla1[[#This Row],[FECHA DE NACIMIENTO]])</f>
        <v>123</v>
      </c>
      <c r="AM20" s="7">
        <v>20423</v>
      </c>
      <c r="AN20" s="27">
        <v>44945</v>
      </c>
      <c r="AO20" s="28">
        <v>70400000</v>
      </c>
      <c r="AS20" s="33">
        <v>70400000</v>
      </c>
      <c r="AT20" s="7" t="s">
        <v>76</v>
      </c>
      <c r="AU20" s="27">
        <v>44945</v>
      </c>
      <c r="AV20" s="34" t="s">
        <v>75</v>
      </c>
      <c r="AW20" s="27">
        <v>44949</v>
      </c>
      <c r="AX20" s="27">
        <v>45282</v>
      </c>
      <c r="AY20" s="26">
        <f t="shared" si="2"/>
        <v>333</v>
      </c>
      <c r="AZ20" s="7" t="s">
        <v>173</v>
      </c>
      <c r="BA20" s="7">
        <v>79279880</v>
      </c>
      <c r="BB20" s="28"/>
      <c r="BC20" s="31"/>
      <c r="BG20" s="31"/>
      <c r="BI20" s="31"/>
      <c r="BJ20" s="28">
        <f>(Tabla1[[#This Row],[VALOR TOTAL CONTRATO + VF]]+Tabla1[[#This Row],[ADICION 1 ]]+Tabla1[[#This Row],[ADICION 2]]-Tabla1[[#This Row],[LIBERACION]])</f>
        <v>70400000</v>
      </c>
      <c r="BL20" s="31"/>
      <c r="BM20" s="31"/>
      <c r="BP20" s="31"/>
      <c r="BR20" s="28"/>
      <c r="BS20" s="31"/>
      <c r="BT20" s="7">
        <f t="shared" si="1"/>
        <v>333</v>
      </c>
      <c r="BU20" s="31"/>
      <c r="BV20" s="34"/>
    </row>
    <row r="21" spans="1:74" s="7" customFormat="1" ht="15" customHeight="1" x14ac:dyDescent="0.25">
      <c r="A21" s="78" t="s">
        <v>473</v>
      </c>
      <c r="B21" s="79" t="s">
        <v>474</v>
      </c>
      <c r="C21" s="26" t="s">
        <v>55</v>
      </c>
      <c r="D21" s="7">
        <v>31</v>
      </c>
      <c r="E21" s="7" t="s">
        <v>222</v>
      </c>
      <c r="F21" s="7" t="s">
        <v>174</v>
      </c>
      <c r="G21" s="7" t="s">
        <v>175</v>
      </c>
      <c r="H21" s="7" t="s">
        <v>58</v>
      </c>
      <c r="I21" s="27">
        <v>44944</v>
      </c>
      <c r="J21" s="7" t="s">
        <v>60</v>
      </c>
      <c r="K21" s="7" t="s">
        <v>61</v>
      </c>
      <c r="L21" s="7" t="s">
        <v>100</v>
      </c>
      <c r="M21" s="7" t="s">
        <v>176</v>
      </c>
      <c r="N21" s="7">
        <v>80161504</v>
      </c>
      <c r="O21" s="7" t="s">
        <v>139</v>
      </c>
      <c r="P21" s="28">
        <v>69000000</v>
      </c>
      <c r="Q21" s="28">
        <v>69000000</v>
      </c>
      <c r="R21" s="7">
        <v>13623</v>
      </c>
      <c r="S21" s="7" t="s">
        <v>64</v>
      </c>
      <c r="T21" s="7" t="s">
        <v>65</v>
      </c>
      <c r="U21" s="7" t="s">
        <v>66</v>
      </c>
      <c r="W21" s="7" t="s">
        <v>177</v>
      </c>
      <c r="X21" s="7" t="s">
        <v>58</v>
      </c>
      <c r="Y21" s="27">
        <v>44945</v>
      </c>
      <c r="Z21" s="7" t="s">
        <v>68</v>
      </c>
      <c r="AB21" s="7" t="s">
        <v>69</v>
      </c>
      <c r="AC21" s="7" t="s">
        <v>70</v>
      </c>
      <c r="AD21" s="7" t="s">
        <v>178</v>
      </c>
      <c r="AE21" s="7">
        <v>77172059</v>
      </c>
      <c r="AF21" s="7" t="s">
        <v>142</v>
      </c>
      <c r="AL21" s="32">
        <f ca="1">+YEAR(TODAY())-YEAR(Tabla1[[#This Row],[FECHA DE NACIMIENTO]])</f>
        <v>123</v>
      </c>
      <c r="AM21" s="7">
        <v>20123</v>
      </c>
      <c r="AN21" s="27">
        <v>44945</v>
      </c>
      <c r="AO21" s="28">
        <v>69000000</v>
      </c>
      <c r="AS21" s="33">
        <v>69000000</v>
      </c>
      <c r="AT21" s="7" t="s">
        <v>76</v>
      </c>
      <c r="AU21" s="27">
        <v>44944</v>
      </c>
      <c r="AV21" s="34" t="s">
        <v>75</v>
      </c>
      <c r="AW21" s="27">
        <v>44945</v>
      </c>
      <c r="AX21" s="27">
        <v>45291</v>
      </c>
      <c r="AY21" s="26">
        <f t="shared" si="2"/>
        <v>346</v>
      </c>
      <c r="AZ21" s="7" t="s">
        <v>179</v>
      </c>
      <c r="BA21" s="7">
        <v>39757630</v>
      </c>
      <c r="BB21" s="28"/>
      <c r="BC21" s="31"/>
      <c r="BG21" s="31"/>
      <c r="BI21" s="31"/>
      <c r="BJ21" s="28">
        <f>(Tabla1[[#This Row],[VALOR TOTAL CONTRATO + VF]]+Tabla1[[#This Row],[ADICION 1 ]]+Tabla1[[#This Row],[ADICION 2]]-Tabla1[[#This Row],[LIBERACION]])</f>
        <v>69000000</v>
      </c>
      <c r="BL21" s="31"/>
      <c r="BM21" s="31"/>
      <c r="BP21" s="31"/>
      <c r="BR21" s="28"/>
      <c r="BS21" s="31"/>
      <c r="BT21" s="7">
        <f t="shared" si="1"/>
        <v>346</v>
      </c>
      <c r="BU21" s="31"/>
      <c r="BV21" s="34"/>
    </row>
    <row r="22" spans="1:74" s="7" customFormat="1" ht="15" customHeight="1" x14ac:dyDescent="0.25">
      <c r="A22" s="78" t="s">
        <v>473</v>
      </c>
      <c r="B22" s="79" t="s">
        <v>474</v>
      </c>
      <c r="C22" s="26" t="s">
        <v>55</v>
      </c>
      <c r="D22" s="7">
        <v>45</v>
      </c>
      <c r="E22" s="7" t="s">
        <v>222</v>
      </c>
      <c r="F22" s="7" t="s">
        <v>180</v>
      </c>
      <c r="G22" s="7" t="s">
        <v>181</v>
      </c>
      <c r="H22" s="7" t="s">
        <v>58</v>
      </c>
      <c r="I22" s="27">
        <v>44938</v>
      </c>
      <c r="J22" s="7" t="s">
        <v>60</v>
      </c>
      <c r="K22" s="7" t="s">
        <v>61</v>
      </c>
      <c r="L22" s="7" t="s">
        <v>87</v>
      </c>
      <c r="M22" s="7" t="s">
        <v>182</v>
      </c>
      <c r="N22" s="7" t="s">
        <v>183</v>
      </c>
      <c r="O22" s="7" t="s">
        <v>184</v>
      </c>
      <c r="P22" s="28">
        <v>80500000</v>
      </c>
      <c r="Q22" s="28">
        <v>80500000</v>
      </c>
      <c r="R22" s="7">
        <v>11423</v>
      </c>
      <c r="S22" s="7" t="s">
        <v>90</v>
      </c>
      <c r="T22" s="7" t="s">
        <v>65</v>
      </c>
      <c r="U22" s="7" t="s">
        <v>66</v>
      </c>
      <c r="W22" s="7" t="s">
        <v>185</v>
      </c>
      <c r="X22" s="7" t="s">
        <v>58</v>
      </c>
      <c r="Y22" s="27">
        <v>44939</v>
      </c>
      <c r="Z22" s="7" t="s">
        <v>68</v>
      </c>
      <c r="AB22" s="7" t="s">
        <v>69</v>
      </c>
      <c r="AC22" s="7" t="s">
        <v>70</v>
      </c>
      <c r="AD22" s="7" t="s">
        <v>186</v>
      </c>
      <c r="AE22" s="7">
        <v>1057579290</v>
      </c>
      <c r="AF22" s="7" t="s">
        <v>142</v>
      </c>
      <c r="AL22" s="32">
        <f ca="1">+YEAR(TODAY())-YEAR(Tabla1[[#This Row],[FECHA DE NACIMIENTO]])</f>
        <v>123</v>
      </c>
      <c r="AM22" s="7">
        <v>14423</v>
      </c>
      <c r="AN22" s="27">
        <v>44939</v>
      </c>
      <c r="AO22" s="28">
        <v>80500000</v>
      </c>
      <c r="AS22" s="33">
        <v>80500000</v>
      </c>
      <c r="AT22" s="7" t="s">
        <v>76</v>
      </c>
      <c r="AU22" s="27">
        <v>44943</v>
      </c>
      <c r="AV22" s="34" t="s">
        <v>75</v>
      </c>
      <c r="AW22" s="27">
        <v>44942</v>
      </c>
      <c r="AX22" s="27">
        <v>45291</v>
      </c>
      <c r="AY22" s="26">
        <f t="shared" si="2"/>
        <v>349</v>
      </c>
      <c r="AZ22" s="7" t="s">
        <v>93</v>
      </c>
      <c r="BA22" s="7">
        <v>19498970</v>
      </c>
      <c r="BB22" s="28"/>
      <c r="BC22" s="31"/>
      <c r="BG22" s="31"/>
      <c r="BI22" s="31"/>
      <c r="BJ22" s="28">
        <f>(Tabla1[[#This Row],[VALOR TOTAL CONTRATO + VF]]+Tabla1[[#This Row],[ADICION 1 ]]+Tabla1[[#This Row],[ADICION 2]]-Tabla1[[#This Row],[LIBERACION]])</f>
        <v>80500000</v>
      </c>
      <c r="BL22" s="31"/>
      <c r="BM22" s="31"/>
      <c r="BP22" s="31"/>
      <c r="BR22" s="28"/>
      <c r="BS22" s="31"/>
      <c r="BT22" s="7">
        <f t="shared" si="1"/>
        <v>349</v>
      </c>
      <c r="BU22" s="31"/>
      <c r="BV22" s="34"/>
    </row>
    <row r="23" spans="1:74" s="7" customFormat="1" ht="15" customHeight="1" x14ac:dyDescent="0.25">
      <c r="A23" s="78" t="s">
        <v>473</v>
      </c>
      <c r="B23" s="79" t="s">
        <v>474</v>
      </c>
      <c r="C23" s="26" t="s">
        <v>55</v>
      </c>
      <c r="D23" s="7">
        <v>116</v>
      </c>
      <c r="E23" s="7" t="s">
        <v>222</v>
      </c>
      <c r="F23" s="7" t="s">
        <v>187</v>
      </c>
      <c r="G23" s="7" t="s">
        <v>188</v>
      </c>
      <c r="H23" s="7" t="s">
        <v>58</v>
      </c>
      <c r="I23" s="27">
        <v>44939</v>
      </c>
      <c r="J23" s="7" t="s">
        <v>60</v>
      </c>
      <c r="K23" s="7" t="s">
        <v>61</v>
      </c>
      <c r="L23" s="7" t="s">
        <v>189</v>
      </c>
      <c r="M23" s="7" t="s">
        <v>190</v>
      </c>
      <c r="N23" s="7">
        <v>80161504</v>
      </c>
      <c r="O23" s="7" t="s">
        <v>139</v>
      </c>
      <c r="P23" s="28">
        <v>80000000</v>
      </c>
      <c r="Q23" s="28">
        <v>80000000</v>
      </c>
      <c r="R23" s="7">
        <v>12823</v>
      </c>
      <c r="S23" s="7" t="s">
        <v>64</v>
      </c>
      <c r="T23" s="7" t="s">
        <v>65</v>
      </c>
      <c r="U23" s="7" t="s">
        <v>66</v>
      </c>
      <c r="W23" s="7" t="s">
        <v>191</v>
      </c>
      <c r="X23" s="7" t="s">
        <v>58</v>
      </c>
      <c r="Y23" s="27">
        <v>44943</v>
      </c>
      <c r="Z23" s="7" t="s">
        <v>68</v>
      </c>
      <c r="AB23" s="7" t="s">
        <v>69</v>
      </c>
      <c r="AC23" s="7" t="s">
        <v>70</v>
      </c>
      <c r="AD23" s="7" t="s">
        <v>192</v>
      </c>
      <c r="AE23" s="7">
        <v>1026271334</v>
      </c>
      <c r="AF23" s="7" t="s">
        <v>142</v>
      </c>
      <c r="AL23" s="32">
        <f ca="1">+YEAR(TODAY())-YEAR(Tabla1[[#This Row],[FECHA DE NACIMIENTO]])</f>
        <v>123</v>
      </c>
      <c r="AM23" s="7">
        <v>19323</v>
      </c>
      <c r="AN23" s="27">
        <v>44944</v>
      </c>
      <c r="AO23" s="28">
        <v>80000000</v>
      </c>
      <c r="AS23" s="33">
        <v>80000000</v>
      </c>
      <c r="AT23" s="7" t="s">
        <v>76</v>
      </c>
      <c r="AU23" s="27">
        <v>44944</v>
      </c>
      <c r="AV23" s="34" t="s">
        <v>75</v>
      </c>
      <c r="AW23" s="27">
        <v>44945</v>
      </c>
      <c r="AX23" s="27">
        <v>45249</v>
      </c>
      <c r="AY23" s="26">
        <f t="shared" si="2"/>
        <v>304</v>
      </c>
      <c r="AZ23" s="7" t="s">
        <v>193</v>
      </c>
      <c r="BA23" s="7">
        <v>79321317</v>
      </c>
      <c r="BB23" s="28"/>
      <c r="BC23" s="31"/>
      <c r="BG23" s="31"/>
      <c r="BI23" s="31"/>
      <c r="BJ23" s="28">
        <f>(Tabla1[[#This Row],[VALOR TOTAL CONTRATO + VF]]+Tabla1[[#This Row],[ADICION 1 ]]+Tabla1[[#This Row],[ADICION 2]]-Tabla1[[#This Row],[LIBERACION]])</f>
        <v>80000000</v>
      </c>
      <c r="BL23" s="31"/>
      <c r="BM23" s="31"/>
      <c r="BP23" s="31"/>
      <c r="BR23" s="28"/>
      <c r="BS23" s="31"/>
      <c r="BT23" s="7">
        <f t="shared" si="1"/>
        <v>304</v>
      </c>
      <c r="BU23" s="31"/>
      <c r="BV23" s="34"/>
    </row>
    <row r="24" spans="1:74" s="7" customFormat="1" ht="15" customHeight="1" x14ac:dyDescent="0.25">
      <c r="A24" s="78" t="s">
        <v>473</v>
      </c>
      <c r="B24" s="79" t="s">
        <v>474</v>
      </c>
      <c r="C24" s="26" t="s">
        <v>55</v>
      </c>
      <c r="D24" s="7">
        <v>164</v>
      </c>
      <c r="E24" s="7" t="s">
        <v>222</v>
      </c>
      <c r="F24" s="7" t="s">
        <v>194</v>
      </c>
      <c r="G24" s="7" t="s">
        <v>195</v>
      </c>
      <c r="H24" s="7" t="s">
        <v>58</v>
      </c>
      <c r="I24" s="27">
        <v>44939</v>
      </c>
      <c r="J24" s="7" t="s">
        <v>60</v>
      </c>
      <c r="K24" s="7" t="s">
        <v>61</v>
      </c>
      <c r="L24" s="7" t="s">
        <v>62</v>
      </c>
      <c r="M24" s="7" t="s">
        <v>196</v>
      </c>
      <c r="N24" s="7">
        <v>80161504</v>
      </c>
      <c r="O24" s="7" t="s">
        <v>139</v>
      </c>
      <c r="P24" s="28">
        <v>69000000</v>
      </c>
      <c r="Q24" s="28">
        <v>69000000</v>
      </c>
      <c r="R24" s="7">
        <v>13723</v>
      </c>
      <c r="S24" s="7" t="s">
        <v>64</v>
      </c>
      <c r="T24" s="7" t="s">
        <v>65</v>
      </c>
      <c r="U24" s="7" t="s">
        <v>66</v>
      </c>
      <c r="W24" s="7" t="s">
        <v>197</v>
      </c>
      <c r="X24" s="7" t="s">
        <v>58</v>
      </c>
      <c r="Y24" s="27">
        <v>44942</v>
      </c>
      <c r="Z24" s="7" t="s">
        <v>68</v>
      </c>
      <c r="AB24" s="7" t="s">
        <v>69</v>
      </c>
      <c r="AC24" s="7" t="s">
        <v>70</v>
      </c>
      <c r="AD24" s="7" t="s">
        <v>198</v>
      </c>
      <c r="AE24" s="7">
        <v>19484940</v>
      </c>
      <c r="AF24" s="7" t="s">
        <v>142</v>
      </c>
      <c r="AL24" s="32">
        <f ca="1">+YEAR(TODAY())-YEAR(Tabla1[[#This Row],[FECHA DE NACIMIENTO]])</f>
        <v>123</v>
      </c>
      <c r="AM24" s="7">
        <v>16423</v>
      </c>
      <c r="AN24" s="27">
        <v>44943</v>
      </c>
      <c r="AO24" s="28">
        <v>69000000</v>
      </c>
      <c r="AS24" s="33">
        <v>69000000</v>
      </c>
      <c r="AT24" s="7" t="s">
        <v>76</v>
      </c>
      <c r="AU24" s="27">
        <v>44944</v>
      </c>
      <c r="AV24" s="34" t="s">
        <v>75</v>
      </c>
      <c r="AW24" s="27">
        <v>44944</v>
      </c>
      <c r="AX24" s="27">
        <v>45291</v>
      </c>
      <c r="AY24" s="26">
        <f t="shared" si="2"/>
        <v>347</v>
      </c>
      <c r="AZ24" s="7" t="s">
        <v>199</v>
      </c>
      <c r="BA24" s="7">
        <v>39759737</v>
      </c>
      <c r="BB24" s="28"/>
      <c r="BC24" s="31"/>
      <c r="BG24" s="31"/>
      <c r="BI24" s="31"/>
      <c r="BJ24" s="28">
        <f>(Tabla1[[#This Row],[VALOR TOTAL CONTRATO + VF]]+Tabla1[[#This Row],[ADICION 1 ]]+Tabla1[[#This Row],[ADICION 2]]-Tabla1[[#This Row],[LIBERACION]])</f>
        <v>69000000</v>
      </c>
      <c r="BL24" s="31"/>
      <c r="BM24" s="31"/>
      <c r="BP24" s="31"/>
      <c r="BR24" s="28"/>
      <c r="BS24" s="31"/>
      <c r="BT24" s="7">
        <f t="shared" si="1"/>
        <v>347</v>
      </c>
      <c r="BU24" s="31"/>
      <c r="BV24" s="34"/>
    </row>
    <row r="25" spans="1:74" s="7" customFormat="1" ht="15" customHeight="1" x14ac:dyDescent="0.25">
      <c r="A25" s="78" t="s">
        <v>473</v>
      </c>
      <c r="B25" s="79" t="s">
        <v>474</v>
      </c>
      <c r="C25" s="26" t="s">
        <v>55</v>
      </c>
      <c r="D25" s="7">
        <v>165</v>
      </c>
      <c r="E25" s="7" t="s">
        <v>222</v>
      </c>
      <c r="F25" s="7" t="s">
        <v>200</v>
      </c>
      <c r="G25" s="7" t="s">
        <v>201</v>
      </c>
      <c r="H25" s="7" t="s">
        <v>58</v>
      </c>
      <c r="I25" s="27">
        <v>44938</v>
      </c>
      <c r="J25" s="7" t="s">
        <v>60</v>
      </c>
      <c r="K25" s="7" t="s">
        <v>61</v>
      </c>
      <c r="L25" s="7" t="s">
        <v>62</v>
      </c>
      <c r="M25" s="7" t="s">
        <v>202</v>
      </c>
      <c r="N25" s="7" t="s">
        <v>203</v>
      </c>
      <c r="O25" s="7" t="s">
        <v>204</v>
      </c>
      <c r="P25" s="28">
        <v>69000000</v>
      </c>
      <c r="Q25" s="28">
        <v>69000000</v>
      </c>
      <c r="R25" s="7">
        <v>9523</v>
      </c>
      <c r="S25" s="7" t="s">
        <v>64</v>
      </c>
      <c r="T25" s="7" t="s">
        <v>65</v>
      </c>
      <c r="U25" s="7" t="s">
        <v>66</v>
      </c>
      <c r="W25" s="7" t="s">
        <v>205</v>
      </c>
      <c r="X25" s="7" t="s">
        <v>58</v>
      </c>
      <c r="Y25" s="27">
        <v>44942</v>
      </c>
      <c r="Z25" s="7" t="s">
        <v>68</v>
      </c>
      <c r="AB25" s="7" t="s">
        <v>69</v>
      </c>
      <c r="AC25" s="7" t="s">
        <v>70</v>
      </c>
      <c r="AD25" s="7" t="s">
        <v>206</v>
      </c>
      <c r="AE25" s="7">
        <v>80469022</v>
      </c>
      <c r="AF25" s="7" t="s">
        <v>142</v>
      </c>
      <c r="AL25" s="32">
        <f ca="1">+YEAR(TODAY())-YEAR(Tabla1[[#This Row],[FECHA DE NACIMIENTO]])</f>
        <v>123</v>
      </c>
      <c r="AM25" s="7">
        <v>15423</v>
      </c>
      <c r="AN25" s="27">
        <v>44942</v>
      </c>
      <c r="AO25" s="28">
        <v>69000000</v>
      </c>
      <c r="AS25" s="33">
        <v>69000000</v>
      </c>
      <c r="AT25" s="7" t="s">
        <v>76</v>
      </c>
      <c r="AU25" s="27">
        <v>44943</v>
      </c>
      <c r="AV25" s="34" t="s">
        <v>75</v>
      </c>
      <c r="AW25" s="27">
        <v>44943</v>
      </c>
      <c r="AX25" s="27">
        <v>45290</v>
      </c>
      <c r="AY25" s="26">
        <f t="shared" si="2"/>
        <v>347</v>
      </c>
      <c r="AZ25" s="7" t="s">
        <v>207</v>
      </c>
      <c r="BA25" s="7">
        <v>19462757</v>
      </c>
      <c r="BB25" s="28"/>
      <c r="BC25" s="31"/>
      <c r="BG25" s="31"/>
      <c r="BI25" s="31"/>
      <c r="BJ25" s="28">
        <f>(Tabla1[[#This Row],[VALOR TOTAL CONTRATO + VF]]+Tabla1[[#This Row],[ADICION 1 ]]+Tabla1[[#This Row],[ADICION 2]]-Tabla1[[#This Row],[LIBERACION]])</f>
        <v>69000000</v>
      </c>
      <c r="BL25" s="31"/>
      <c r="BM25" s="31"/>
      <c r="BP25" s="31"/>
      <c r="BR25" s="28"/>
      <c r="BS25" s="31"/>
      <c r="BT25" s="7">
        <f t="shared" si="1"/>
        <v>347</v>
      </c>
      <c r="BU25" s="31"/>
      <c r="BV25" s="34"/>
    </row>
    <row r="26" spans="1:74" s="7" customFormat="1" ht="15" customHeight="1" x14ac:dyDescent="0.25">
      <c r="A26" s="78" t="s">
        <v>473</v>
      </c>
      <c r="B26" s="79" t="s">
        <v>474</v>
      </c>
      <c r="C26" s="26" t="s">
        <v>55</v>
      </c>
      <c r="D26" s="7">
        <v>167</v>
      </c>
      <c r="E26" s="7" t="s">
        <v>222</v>
      </c>
      <c r="F26" s="7" t="s">
        <v>208</v>
      </c>
      <c r="G26" s="7" t="s">
        <v>209</v>
      </c>
      <c r="H26" s="7" t="s">
        <v>58</v>
      </c>
      <c r="I26" s="27">
        <v>44938</v>
      </c>
      <c r="J26" s="7" t="s">
        <v>60</v>
      </c>
      <c r="K26" s="7" t="s">
        <v>61</v>
      </c>
      <c r="L26" s="7" t="s">
        <v>62</v>
      </c>
      <c r="M26" s="7" t="s">
        <v>210</v>
      </c>
      <c r="N26" s="7" t="s">
        <v>203</v>
      </c>
      <c r="O26" s="7" t="s">
        <v>204</v>
      </c>
      <c r="P26" s="28">
        <v>92000000</v>
      </c>
      <c r="Q26" s="28">
        <v>92000000</v>
      </c>
      <c r="R26" s="7">
        <v>9323</v>
      </c>
      <c r="S26" s="7" t="s">
        <v>64</v>
      </c>
      <c r="T26" s="7" t="s">
        <v>65</v>
      </c>
      <c r="U26" s="7" t="s">
        <v>66</v>
      </c>
      <c r="W26" s="7" t="s">
        <v>211</v>
      </c>
      <c r="X26" s="7" t="s">
        <v>58</v>
      </c>
      <c r="Y26" s="27">
        <v>44942</v>
      </c>
      <c r="Z26" s="7" t="s">
        <v>68</v>
      </c>
      <c r="AB26" s="7" t="s">
        <v>69</v>
      </c>
      <c r="AC26" s="7" t="s">
        <v>70</v>
      </c>
      <c r="AD26" s="7" t="s">
        <v>212</v>
      </c>
      <c r="AE26" s="7">
        <v>1049617134</v>
      </c>
      <c r="AF26" s="7" t="s">
        <v>142</v>
      </c>
      <c r="AL26" s="32">
        <f ca="1">+YEAR(TODAY())-YEAR(Tabla1[[#This Row],[FECHA DE NACIMIENTO]])</f>
        <v>123</v>
      </c>
      <c r="AM26" s="7">
        <v>15023</v>
      </c>
      <c r="AN26" s="27">
        <v>44942</v>
      </c>
      <c r="AO26" s="28">
        <v>92000000</v>
      </c>
      <c r="AS26" s="33">
        <v>92000000</v>
      </c>
      <c r="AT26" s="7" t="s">
        <v>76</v>
      </c>
      <c r="AU26" s="27">
        <v>44942</v>
      </c>
      <c r="AV26" s="34" t="s">
        <v>75</v>
      </c>
      <c r="AW26" s="27">
        <v>44942</v>
      </c>
      <c r="AX26" s="27">
        <v>45291</v>
      </c>
      <c r="AY26" s="26">
        <f t="shared" si="2"/>
        <v>349</v>
      </c>
      <c r="AZ26" s="7" t="s">
        <v>213</v>
      </c>
      <c r="BA26" s="7">
        <v>74852744</v>
      </c>
      <c r="BB26" s="28"/>
      <c r="BC26" s="31"/>
      <c r="BG26" s="31"/>
      <c r="BI26" s="31"/>
      <c r="BJ26" s="28">
        <f>(Tabla1[[#This Row],[VALOR TOTAL CONTRATO + VF]]+Tabla1[[#This Row],[ADICION 1 ]]+Tabla1[[#This Row],[ADICION 2]]-Tabla1[[#This Row],[LIBERACION]])</f>
        <v>92000000</v>
      </c>
      <c r="BL26" s="31"/>
      <c r="BM26" s="31"/>
      <c r="BP26" s="31"/>
      <c r="BR26" s="28"/>
      <c r="BS26" s="31"/>
      <c r="BT26" s="7">
        <f t="shared" si="1"/>
        <v>349</v>
      </c>
      <c r="BU26" s="31"/>
      <c r="BV26" s="34"/>
    </row>
    <row r="27" spans="1:74" s="7" customFormat="1" ht="15" customHeight="1" x14ac:dyDescent="0.25">
      <c r="A27" s="78" t="s">
        <v>473</v>
      </c>
      <c r="B27" s="79" t="s">
        <v>474</v>
      </c>
      <c r="C27" s="26" t="s">
        <v>55</v>
      </c>
      <c r="D27" s="7">
        <v>271</v>
      </c>
      <c r="E27" s="7" t="s">
        <v>222</v>
      </c>
      <c r="F27" s="7" t="s">
        <v>214</v>
      </c>
      <c r="G27" s="7" t="s">
        <v>215</v>
      </c>
      <c r="H27" s="7" t="s">
        <v>58</v>
      </c>
      <c r="I27" s="27">
        <v>44939</v>
      </c>
      <c r="J27" s="7" t="s">
        <v>60</v>
      </c>
      <c r="K27" s="7" t="s">
        <v>61</v>
      </c>
      <c r="L27" s="7" t="s">
        <v>216</v>
      </c>
      <c r="M27" s="7" t="s">
        <v>217</v>
      </c>
      <c r="N27" s="7" t="s">
        <v>218</v>
      </c>
      <c r="O27" s="7" t="s">
        <v>219</v>
      </c>
      <c r="P27" s="28">
        <v>69000000</v>
      </c>
      <c r="Q27" s="28">
        <v>69000000</v>
      </c>
      <c r="R27" s="7">
        <v>4223</v>
      </c>
      <c r="S27" s="7" t="s">
        <v>64</v>
      </c>
      <c r="T27" s="7" t="s">
        <v>65</v>
      </c>
      <c r="U27" s="7" t="s">
        <v>66</v>
      </c>
      <c r="W27" s="7" t="s">
        <v>220</v>
      </c>
      <c r="X27" s="7" t="s">
        <v>58</v>
      </c>
      <c r="Y27" s="27">
        <v>44942</v>
      </c>
      <c r="Z27" s="7" t="s">
        <v>68</v>
      </c>
      <c r="AB27" s="7" t="s">
        <v>69</v>
      </c>
      <c r="AC27" s="7" t="s">
        <v>70</v>
      </c>
      <c r="AD27" s="7" t="s">
        <v>438</v>
      </c>
      <c r="AE27" s="7">
        <v>78750941</v>
      </c>
      <c r="AF27" s="7" t="s">
        <v>142</v>
      </c>
      <c r="AL27" s="32">
        <f ca="1">+YEAR(TODAY())-YEAR(Tabla1[[#This Row],[FECHA DE NACIMIENTO]])</f>
        <v>123</v>
      </c>
      <c r="AM27" s="7">
        <v>15823</v>
      </c>
      <c r="AN27" s="27">
        <v>44942</v>
      </c>
      <c r="AO27" s="28">
        <v>69000000</v>
      </c>
      <c r="AS27" s="33">
        <v>69000000</v>
      </c>
      <c r="AT27" s="7" t="s">
        <v>76</v>
      </c>
      <c r="AU27" s="27">
        <v>44942</v>
      </c>
      <c r="AV27" s="34" t="s">
        <v>75</v>
      </c>
      <c r="AW27" s="27">
        <v>44943</v>
      </c>
      <c r="AX27" s="27">
        <v>45291</v>
      </c>
      <c r="AY27" s="26">
        <f t="shared" si="2"/>
        <v>348</v>
      </c>
      <c r="AZ27" s="7" t="s">
        <v>221</v>
      </c>
      <c r="BA27" s="7">
        <v>7183645</v>
      </c>
      <c r="BB27" s="28"/>
      <c r="BC27" s="31"/>
      <c r="BG27" s="31"/>
      <c r="BI27" s="31"/>
      <c r="BJ27" s="28">
        <f>(Tabla1[[#This Row],[VALOR TOTAL CONTRATO + VF]]+Tabla1[[#This Row],[ADICION 1 ]]+Tabla1[[#This Row],[ADICION 2]]-Tabla1[[#This Row],[LIBERACION]])</f>
        <v>69000000</v>
      </c>
      <c r="BL27" s="31"/>
      <c r="BM27" s="31"/>
      <c r="BP27" s="31"/>
      <c r="BR27" s="28"/>
      <c r="BS27" s="31"/>
      <c r="BT27" s="7">
        <f t="shared" si="1"/>
        <v>348</v>
      </c>
      <c r="BU27" s="31"/>
      <c r="BV27" s="34"/>
    </row>
    <row r="28" spans="1:74" s="37" customFormat="1" ht="15" customHeight="1" x14ac:dyDescent="0.25">
      <c r="A28" s="78" t="s">
        <v>473</v>
      </c>
      <c r="B28" s="79" t="s">
        <v>474</v>
      </c>
      <c r="C28" s="26" t="s">
        <v>55</v>
      </c>
      <c r="D28" s="7">
        <v>47</v>
      </c>
      <c r="E28" s="7" t="s">
        <v>355</v>
      </c>
      <c r="F28" s="7" t="s">
        <v>223</v>
      </c>
      <c r="G28" s="7" t="s">
        <v>278</v>
      </c>
      <c r="H28" s="7" t="s">
        <v>58</v>
      </c>
      <c r="I28" s="27">
        <v>44944</v>
      </c>
      <c r="J28" s="7" t="s">
        <v>224</v>
      </c>
      <c r="K28" s="7" t="s">
        <v>225</v>
      </c>
      <c r="L28" s="7" t="s">
        <v>226</v>
      </c>
      <c r="M28" s="7" t="s">
        <v>227</v>
      </c>
      <c r="N28" s="7" t="s">
        <v>228</v>
      </c>
      <c r="O28" s="7" t="s">
        <v>229</v>
      </c>
      <c r="P28" s="36">
        <v>103500000</v>
      </c>
      <c r="Q28" s="28">
        <v>103500000</v>
      </c>
      <c r="R28" s="7">
        <v>11623</v>
      </c>
      <c r="S28" s="7" t="s">
        <v>90</v>
      </c>
      <c r="T28" s="7" t="s">
        <v>65</v>
      </c>
      <c r="U28" s="7" t="s">
        <v>66</v>
      </c>
      <c r="W28" s="7" t="s">
        <v>230</v>
      </c>
      <c r="X28" s="7" t="s">
        <v>58</v>
      </c>
      <c r="Y28" s="27">
        <v>44946</v>
      </c>
      <c r="Z28" s="7" t="s">
        <v>68</v>
      </c>
      <c r="AB28" s="7" t="s">
        <v>69</v>
      </c>
      <c r="AC28" s="7" t="s">
        <v>70</v>
      </c>
      <c r="AD28" s="7" t="s">
        <v>439</v>
      </c>
      <c r="AE28" s="7">
        <v>1053512616</v>
      </c>
      <c r="AJ28" s="7"/>
      <c r="AL28" s="32">
        <f ca="1">+YEAR(TODAY())-YEAR(Tabla1[[#This Row],[FECHA DE NACIMIENTO]])</f>
        <v>123</v>
      </c>
      <c r="AM28" s="7">
        <v>21923</v>
      </c>
      <c r="AN28" s="27">
        <v>44946</v>
      </c>
      <c r="AO28" s="36">
        <v>103500000</v>
      </c>
      <c r="AS28" s="38">
        <v>103500000</v>
      </c>
      <c r="AT28" s="7" t="s">
        <v>231</v>
      </c>
      <c r="AU28" s="27">
        <v>44945</v>
      </c>
      <c r="AV28" s="34" t="s">
        <v>75</v>
      </c>
      <c r="AW28" s="27">
        <v>44946</v>
      </c>
      <c r="AX28" s="27">
        <v>45291</v>
      </c>
      <c r="AY28" s="26">
        <f t="shared" si="2"/>
        <v>345</v>
      </c>
      <c r="AZ28" s="7" t="s">
        <v>93</v>
      </c>
      <c r="BA28" s="7">
        <v>19498970</v>
      </c>
      <c r="BB28" s="36"/>
      <c r="BC28" s="39"/>
      <c r="BG28" s="39"/>
      <c r="BI28" s="39"/>
      <c r="BJ28" s="28">
        <f>(Tabla1[[#This Row],[VALOR TOTAL CONTRATO + VF]]+Tabla1[[#This Row],[ADICION 1 ]]+Tabla1[[#This Row],[ADICION 2]]-Tabla1[[#This Row],[LIBERACION]])</f>
        <v>103500000</v>
      </c>
      <c r="BL28" s="39"/>
      <c r="BM28" s="39"/>
      <c r="BP28" s="39"/>
      <c r="BR28" s="36"/>
      <c r="BS28" s="39"/>
      <c r="BT28" s="7">
        <f t="shared" si="1"/>
        <v>345</v>
      </c>
      <c r="BU28" s="39"/>
      <c r="BV28" s="40"/>
    </row>
    <row r="29" spans="1:74" s="37" customFormat="1" ht="15" customHeight="1" x14ac:dyDescent="0.25">
      <c r="A29" s="78" t="s">
        <v>473</v>
      </c>
      <c r="B29" s="79" t="s">
        <v>474</v>
      </c>
      <c r="C29" s="26" t="s">
        <v>55</v>
      </c>
      <c r="D29" s="7">
        <v>50</v>
      </c>
      <c r="E29" s="7" t="s">
        <v>355</v>
      </c>
      <c r="F29" s="7" t="s">
        <v>232</v>
      </c>
      <c r="G29" s="7" t="s">
        <v>279</v>
      </c>
      <c r="H29" s="7" t="s">
        <v>58</v>
      </c>
      <c r="I29" s="27">
        <v>44945</v>
      </c>
      <c r="J29" s="7" t="s">
        <v>224</v>
      </c>
      <c r="K29" s="7" t="s">
        <v>225</v>
      </c>
      <c r="L29" s="7" t="s">
        <v>226</v>
      </c>
      <c r="M29" s="7" t="s">
        <v>233</v>
      </c>
      <c r="N29" s="7" t="s">
        <v>228</v>
      </c>
      <c r="O29" s="7" t="s">
        <v>229</v>
      </c>
      <c r="P29" s="36">
        <v>115000000</v>
      </c>
      <c r="Q29" s="36">
        <v>115000000</v>
      </c>
      <c r="R29" s="7">
        <v>12023</v>
      </c>
      <c r="S29" s="7" t="s">
        <v>90</v>
      </c>
      <c r="T29" s="7" t="s">
        <v>65</v>
      </c>
      <c r="U29" s="7" t="s">
        <v>66</v>
      </c>
      <c r="W29" s="7" t="s">
        <v>234</v>
      </c>
      <c r="X29" s="7" t="s">
        <v>58</v>
      </c>
      <c r="Y29" s="27">
        <v>44950</v>
      </c>
      <c r="Z29" s="7" t="s">
        <v>68</v>
      </c>
      <c r="AB29" s="7" t="s">
        <v>69</v>
      </c>
      <c r="AC29" s="7" t="s">
        <v>70</v>
      </c>
      <c r="AD29" s="7" t="s">
        <v>440</v>
      </c>
      <c r="AE29" s="7">
        <v>1127617145</v>
      </c>
      <c r="AJ29" s="7"/>
      <c r="AL29" s="32">
        <f ca="1">+YEAR(TODAY())-YEAR(Tabla1[[#This Row],[FECHA DE NACIMIENTO]])</f>
        <v>123</v>
      </c>
      <c r="AM29" s="7">
        <v>21823</v>
      </c>
      <c r="AN29" s="27">
        <v>44946</v>
      </c>
      <c r="AO29" s="36">
        <v>115000000</v>
      </c>
      <c r="AS29" s="38">
        <v>115000000</v>
      </c>
      <c r="AT29" s="7" t="s">
        <v>231</v>
      </c>
      <c r="AU29" s="27">
        <v>44946</v>
      </c>
      <c r="AV29" s="34" t="s">
        <v>75</v>
      </c>
      <c r="AW29" s="27">
        <v>44950</v>
      </c>
      <c r="AX29" s="27">
        <v>45291</v>
      </c>
      <c r="AY29" s="26">
        <f t="shared" si="2"/>
        <v>341</v>
      </c>
      <c r="AZ29" s="7" t="s">
        <v>93</v>
      </c>
      <c r="BA29" s="7">
        <v>19498970</v>
      </c>
      <c r="BB29" s="36"/>
      <c r="BC29" s="39"/>
      <c r="BG29" s="39"/>
      <c r="BI29" s="39"/>
      <c r="BJ29" s="28">
        <f>(Tabla1[[#This Row],[VALOR TOTAL CONTRATO + VF]]+Tabla1[[#This Row],[ADICION 1 ]]+Tabla1[[#This Row],[ADICION 2]]-Tabla1[[#This Row],[LIBERACION]])</f>
        <v>115000000</v>
      </c>
      <c r="BL29" s="39"/>
      <c r="BM29" s="39"/>
      <c r="BP29" s="39"/>
      <c r="BR29" s="36"/>
      <c r="BS29" s="39"/>
      <c r="BT29" s="7">
        <f t="shared" si="1"/>
        <v>341</v>
      </c>
      <c r="BU29" s="39"/>
      <c r="BV29" s="40"/>
    </row>
    <row r="30" spans="1:74" s="37" customFormat="1" ht="15" customHeight="1" x14ac:dyDescent="0.25">
      <c r="A30" s="78" t="s">
        <v>473</v>
      </c>
      <c r="B30" s="79" t="s">
        <v>474</v>
      </c>
      <c r="C30" s="26" t="s">
        <v>55</v>
      </c>
      <c r="D30" s="7">
        <v>48</v>
      </c>
      <c r="E30" s="7" t="s">
        <v>355</v>
      </c>
      <c r="F30" s="7" t="s">
        <v>235</v>
      </c>
      <c r="G30" s="7" t="s">
        <v>280</v>
      </c>
      <c r="H30" s="7" t="s">
        <v>58</v>
      </c>
      <c r="I30" s="27">
        <v>44945</v>
      </c>
      <c r="J30" s="7" t="s">
        <v>224</v>
      </c>
      <c r="K30" s="7" t="s">
        <v>225</v>
      </c>
      <c r="L30" s="7" t="s">
        <v>226</v>
      </c>
      <c r="M30" s="7" t="s">
        <v>233</v>
      </c>
      <c r="N30" s="7" t="s">
        <v>228</v>
      </c>
      <c r="O30" s="7" t="s">
        <v>229</v>
      </c>
      <c r="P30" s="36">
        <v>115000000</v>
      </c>
      <c r="Q30" s="36">
        <v>115000000</v>
      </c>
      <c r="R30" s="7">
        <v>11823</v>
      </c>
      <c r="S30" s="7" t="s">
        <v>90</v>
      </c>
      <c r="T30" s="7" t="s">
        <v>65</v>
      </c>
      <c r="U30" s="7" t="s">
        <v>66</v>
      </c>
      <c r="V30" s="41"/>
      <c r="W30" s="7" t="s">
        <v>236</v>
      </c>
      <c r="X30" s="7" t="s">
        <v>58</v>
      </c>
      <c r="Y30" s="27">
        <v>44950</v>
      </c>
      <c r="Z30" s="7" t="s">
        <v>68</v>
      </c>
      <c r="AB30" s="7" t="s">
        <v>69</v>
      </c>
      <c r="AC30" s="7" t="s">
        <v>70</v>
      </c>
      <c r="AD30" s="7" t="s">
        <v>237</v>
      </c>
      <c r="AE30" s="7">
        <v>72001417</v>
      </c>
      <c r="AJ30" s="7"/>
      <c r="AL30" s="32">
        <f ca="1">+YEAR(TODAY())-YEAR(Tabla1[[#This Row],[FECHA DE NACIMIENTO]])</f>
        <v>123</v>
      </c>
      <c r="AM30" s="7">
        <v>22323</v>
      </c>
      <c r="AN30" s="27">
        <v>44949</v>
      </c>
      <c r="AO30" s="36">
        <v>115000000</v>
      </c>
      <c r="AS30" s="38">
        <v>115000000</v>
      </c>
      <c r="AT30" s="7" t="s">
        <v>231</v>
      </c>
      <c r="AU30" s="27">
        <v>44949</v>
      </c>
      <c r="AV30" s="34" t="s">
        <v>75</v>
      </c>
      <c r="AW30" s="27">
        <v>44950</v>
      </c>
      <c r="AX30" s="27">
        <v>45291</v>
      </c>
      <c r="AY30" s="26">
        <f t="shared" si="2"/>
        <v>341</v>
      </c>
      <c r="AZ30" s="7" t="s">
        <v>93</v>
      </c>
      <c r="BA30" s="7">
        <v>19498970</v>
      </c>
      <c r="BB30" s="36"/>
      <c r="BC30" s="39"/>
      <c r="BG30" s="39"/>
      <c r="BI30" s="39"/>
      <c r="BJ30" s="28">
        <f>(Tabla1[[#This Row],[VALOR TOTAL CONTRATO + VF]]+Tabla1[[#This Row],[ADICION 1 ]]+Tabla1[[#This Row],[ADICION 2]]-Tabla1[[#This Row],[LIBERACION]])</f>
        <v>115000000</v>
      </c>
      <c r="BL30" s="39"/>
      <c r="BM30" s="39"/>
      <c r="BP30" s="39"/>
      <c r="BR30" s="36"/>
      <c r="BS30" s="39"/>
      <c r="BT30" s="7">
        <f t="shared" si="1"/>
        <v>341</v>
      </c>
      <c r="BU30" s="39"/>
      <c r="BV30" s="40"/>
    </row>
    <row r="31" spans="1:74" s="37" customFormat="1" ht="15" customHeight="1" x14ac:dyDescent="0.25">
      <c r="A31" s="78" t="s">
        <v>473</v>
      </c>
      <c r="B31" s="79" t="s">
        <v>474</v>
      </c>
      <c r="C31" s="26" t="s">
        <v>55</v>
      </c>
      <c r="D31" s="7">
        <v>49</v>
      </c>
      <c r="E31" s="7" t="s">
        <v>355</v>
      </c>
      <c r="F31" s="7" t="s">
        <v>238</v>
      </c>
      <c r="G31" s="7" t="s">
        <v>281</v>
      </c>
      <c r="H31" s="7" t="s">
        <v>58</v>
      </c>
      <c r="I31" s="27">
        <v>44945</v>
      </c>
      <c r="J31" s="7" t="s">
        <v>224</v>
      </c>
      <c r="K31" s="7" t="s">
        <v>225</v>
      </c>
      <c r="L31" s="7" t="s">
        <v>226</v>
      </c>
      <c r="M31" s="7" t="s">
        <v>239</v>
      </c>
      <c r="N31" s="7" t="s">
        <v>228</v>
      </c>
      <c r="O31" s="7" t="s">
        <v>229</v>
      </c>
      <c r="P31" s="36">
        <v>115000000</v>
      </c>
      <c r="Q31" s="36">
        <v>115000000</v>
      </c>
      <c r="R31" s="7">
        <v>11923</v>
      </c>
      <c r="S31" s="7" t="s">
        <v>90</v>
      </c>
      <c r="T31" s="7" t="s">
        <v>65</v>
      </c>
      <c r="U31" s="7" t="s">
        <v>66</v>
      </c>
      <c r="W31" s="7" t="s">
        <v>240</v>
      </c>
      <c r="X31" s="7" t="s">
        <v>58</v>
      </c>
      <c r="Y31" s="27">
        <v>44950</v>
      </c>
      <c r="Z31" s="7" t="s">
        <v>68</v>
      </c>
      <c r="AB31" s="7" t="s">
        <v>69</v>
      </c>
      <c r="AC31" s="7" t="s">
        <v>70</v>
      </c>
      <c r="AD31" s="7" t="s">
        <v>441</v>
      </c>
      <c r="AE31" s="7">
        <v>1070608285</v>
      </c>
      <c r="AF31" s="7"/>
      <c r="AG31" s="7"/>
      <c r="AH31" s="7"/>
      <c r="AI31" s="7"/>
      <c r="AJ31" s="7"/>
      <c r="AK31" s="7"/>
      <c r="AL31" s="32">
        <f ca="1">+YEAR(TODAY())-YEAR(Tabla1[[#This Row],[FECHA DE NACIMIENTO]])</f>
        <v>123</v>
      </c>
      <c r="AM31" s="7">
        <v>24323</v>
      </c>
      <c r="AN31" s="27">
        <v>44950</v>
      </c>
      <c r="AO31" s="36">
        <v>115000000</v>
      </c>
      <c r="AS31" s="38">
        <v>115000000</v>
      </c>
      <c r="AT31" s="7" t="s">
        <v>231</v>
      </c>
      <c r="AU31" s="27">
        <v>44949</v>
      </c>
      <c r="AV31" s="34" t="s">
        <v>75</v>
      </c>
      <c r="AW31" s="27">
        <v>44950</v>
      </c>
      <c r="AX31" s="27">
        <v>45291</v>
      </c>
      <c r="AY31" s="26">
        <f t="shared" si="2"/>
        <v>341</v>
      </c>
      <c r="AZ31" s="7" t="s">
        <v>93</v>
      </c>
      <c r="BA31" s="7">
        <v>19498970</v>
      </c>
      <c r="BB31" s="36"/>
      <c r="BC31" s="39"/>
      <c r="BG31" s="39"/>
      <c r="BI31" s="39"/>
      <c r="BJ31" s="28">
        <f>(Tabla1[[#This Row],[VALOR TOTAL CONTRATO + VF]]+Tabla1[[#This Row],[ADICION 1 ]]+Tabla1[[#This Row],[ADICION 2]]-Tabla1[[#This Row],[LIBERACION]])</f>
        <v>115000000</v>
      </c>
      <c r="BL31" s="39"/>
      <c r="BM31" s="39"/>
      <c r="BP31" s="39"/>
      <c r="BR31" s="36"/>
      <c r="BS31" s="39"/>
      <c r="BT31" s="7">
        <f t="shared" si="1"/>
        <v>341</v>
      </c>
      <c r="BU31" s="39"/>
      <c r="BV31" s="40"/>
    </row>
    <row r="32" spans="1:74" s="37" customFormat="1" ht="15" customHeight="1" x14ac:dyDescent="0.25">
      <c r="A32" s="78" t="s">
        <v>473</v>
      </c>
      <c r="B32" s="79" t="s">
        <v>474</v>
      </c>
      <c r="C32" s="26" t="s">
        <v>55</v>
      </c>
      <c r="D32" s="7">
        <v>51</v>
      </c>
      <c r="E32" s="7" t="s">
        <v>355</v>
      </c>
      <c r="F32" s="7" t="s">
        <v>241</v>
      </c>
      <c r="G32" s="7" t="s">
        <v>282</v>
      </c>
      <c r="H32" s="7" t="s">
        <v>58</v>
      </c>
      <c r="I32" s="27">
        <v>44950</v>
      </c>
      <c r="J32" s="7" t="s">
        <v>224</v>
      </c>
      <c r="K32" s="7" t="s">
        <v>225</v>
      </c>
      <c r="L32" s="7" t="s">
        <v>226</v>
      </c>
      <c r="M32" s="7" t="s">
        <v>242</v>
      </c>
      <c r="N32" s="7" t="s">
        <v>228</v>
      </c>
      <c r="O32" s="7" t="s">
        <v>229</v>
      </c>
      <c r="P32" s="36">
        <v>80500000</v>
      </c>
      <c r="Q32" s="36">
        <v>80500000</v>
      </c>
      <c r="R32" s="7">
        <v>12123</v>
      </c>
      <c r="S32" s="7" t="s">
        <v>90</v>
      </c>
      <c r="T32" s="7" t="s">
        <v>65</v>
      </c>
      <c r="U32" s="7" t="s">
        <v>66</v>
      </c>
      <c r="W32" s="7" t="s">
        <v>243</v>
      </c>
      <c r="X32" s="7" t="s">
        <v>58</v>
      </c>
      <c r="Y32" s="27">
        <v>44951</v>
      </c>
      <c r="Z32" s="7" t="s">
        <v>68</v>
      </c>
      <c r="AB32" s="7" t="s">
        <v>69</v>
      </c>
      <c r="AC32" s="7" t="s">
        <v>70</v>
      </c>
      <c r="AD32" s="7" t="s">
        <v>442</v>
      </c>
      <c r="AE32" s="7">
        <v>72192898</v>
      </c>
      <c r="AJ32" s="7"/>
      <c r="AL32" s="32">
        <f ca="1">+YEAR(TODAY())-YEAR(Tabla1[[#This Row],[FECHA DE NACIMIENTO]])</f>
        <v>123</v>
      </c>
      <c r="AM32" s="7">
        <v>24623</v>
      </c>
      <c r="AN32" s="27">
        <v>44950</v>
      </c>
      <c r="AO32" s="36">
        <v>80500000</v>
      </c>
      <c r="AS32" s="38">
        <v>80500000</v>
      </c>
      <c r="AT32" s="7" t="s">
        <v>231</v>
      </c>
      <c r="AU32" s="27">
        <v>44950</v>
      </c>
      <c r="AV32" s="34" t="s">
        <v>75</v>
      </c>
      <c r="AW32" s="27">
        <v>44951</v>
      </c>
      <c r="AX32" s="27">
        <v>45291</v>
      </c>
      <c r="AY32" s="26">
        <f t="shared" si="2"/>
        <v>340</v>
      </c>
      <c r="AZ32" s="7" t="s">
        <v>93</v>
      </c>
      <c r="BA32" s="7">
        <v>19498970</v>
      </c>
      <c r="BB32" s="36"/>
      <c r="BC32" s="39"/>
      <c r="BG32" s="39"/>
      <c r="BI32" s="39"/>
      <c r="BJ32" s="28">
        <f>(Tabla1[[#This Row],[VALOR TOTAL CONTRATO + VF]]+Tabla1[[#This Row],[ADICION 1 ]]+Tabla1[[#This Row],[ADICION 2]]-Tabla1[[#This Row],[LIBERACION]])</f>
        <v>80500000</v>
      </c>
      <c r="BL32" s="39"/>
      <c r="BM32" s="39"/>
      <c r="BP32" s="39"/>
      <c r="BR32" s="36"/>
      <c r="BS32" s="39"/>
      <c r="BT32" s="7">
        <f t="shared" si="1"/>
        <v>340</v>
      </c>
      <c r="BU32" s="39"/>
      <c r="BV32" s="40"/>
    </row>
    <row r="33" spans="1:74" s="37" customFormat="1" ht="15" customHeight="1" x14ac:dyDescent="0.25">
      <c r="A33" s="78" t="s">
        <v>473</v>
      </c>
      <c r="B33" s="79" t="s">
        <v>474</v>
      </c>
      <c r="C33" s="26" t="s">
        <v>55</v>
      </c>
      <c r="D33" s="7">
        <v>26</v>
      </c>
      <c r="E33" s="7" t="s">
        <v>355</v>
      </c>
      <c r="F33" s="7" t="s">
        <v>244</v>
      </c>
      <c r="G33" s="7" t="s">
        <v>283</v>
      </c>
      <c r="H33" s="7" t="s">
        <v>58</v>
      </c>
      <c r="I33" s="27">
        <v>44945</v>
      </c>
      <c r="J33" s="7" t="s">
        <v>224</v>
      </c>
      <c r="K33" s="7" t="s">
        <v>225</v>
      </c>
      <c r="L33" s="7" t="s">
        <v>245</v>
      </c>
      <c r="M33" s="7" t="s">
        <v>246</v>
      </c>
      <c r="N33" s="7" t="s">
        <v>247</v>
      </c>
      <c r="O33" s="7" t="s">
        <v>248</v>
      </c>
      <c r="P33" s="36">
        <v>60000000</v>
      </c>
      <c r="Q33" s="36">
        <v>60000000</v>
      </c>
      <c r="R33" s="7">
        <v>9923</v>
      </c>
      <c r="S33" s="7" t="s">
        <v>64</v>
      </c>
      <c r="T33" s="7" t="s">
        <v>65</v>
      </c>
      <c r="U33" s="7" t="s">
        <v>66</v>
      </c>
      <c r="W33" s="7" t="s">
        <v>249</v>
      </c>
      <c r="X33" s="7" t="s">
        <v>58</v>
      </c>
      <c r="Y33" s="27">
        <v>44949</v>
      </c>
      <c r="Z33" s="7" t="s">
        <v>68</v>
      </c>
      <c r="AB33" s="7" t="s">
        <v>69</v>
      </c>
      <c r="AC33" s="7" t="s">
        <v>70</v>
      </c>
      <c r="AD33" s="7" t="s">
        <v>443</v>
      </c>
      <c r="AE33" s="7">
        <v>1075243527</v>
      </c>
      <c r="AJ33" s="7"/>
      <c r="AL33" s="32">
        <f ca="1">+YEAR(TODAY())-YEAR(Tabla1[[#This Row],[FECHA DE NACIMIENTO]])</f>
        <v>123</v>
      </c>
      <c r="AM33" s="7">
        <v>21623</v>
      </c>
      <c r="AN33" s="27">
        <v>44946</v>
      </c>
      <c r="AO33" s="36">
        <v>60000000</v>
      </c>
      <c r="AS33" s="38">
        <v>60000000</v>
      </c>
      <c r="AT33" s="7" t="s">
        <v>231</v>
      </c>
      <c r="AU33" s="27">
        <v>44945</v>
      </c>
      <c r="AV33" s="34" t="s">
        <v>75</v>
      </c>
      <c r="AW33" s="27">
        <v>44949</v>
      </c>
      <c r="AX33" s="27">
        <v>45249</v>
      </c>
      <c r="AY33" s="26">
        <f t="shared" si="2"/>
        <v>300</v>
      </c>
      <c r="AZ33" s="7" t="s">
        <v>173</v>
      </c>
      <c r="BA33" s="7">
        <v>79279880</v>
      </c>
      <c r="BB33" s="36"/>
      <c r="BC33" s="39"/>
      <c r="BG33" s="39"/>
      <c r="BI33" s="39"/>
      <c r="BJ33" s="28">
        <f>(Tabla1[[#This Row],[VALOR TOTAL CONTRATO + VF]]+Tabla1[[#This Row],[ADICION 1 ]]+Tabla1[[#This Row],[ADICION 2]]-Tabla1[[#This Row],[LIBERACION]])</f>
        <v>60000000</v>
      </c>
      <c r="BL33" s="39"/>
      <c r="BM33" s="39"/>
      <c r="BP33" s="39"/>
      <c r="BR33" s="36"/>
      <c r="BS33" s="39"/>
      <c r="BT33" s="7">
        <f t="shared" si="1"/>
        <v>300</v>
      </c>
      <c r="BU33" s="39"/>
      <c r="BV33" s="40"/>
    </row>
    <row r="34" spans="1:74" s="37" customFormat="1" ht="15" customHeight="1" x14ac:dyDescent="0.25">
      <c r="A34" s="78" t="s">
        <v>473</v>
      </c>
      <c r="B34" s="79" t="s">
        <v>474</v>
      </c>
      <c r="C34" s="26" t="s">
        <v>55</v>
      </c>
      <c r="D34" s="7">
        <v>29</v>
      </c>
      <c r="E34" s="7" t="s">
        <v>355</v>
      </c>
      <c r="F34" s="7" t="s">
        <v>250</v>
      </c>
      <c r="G34" s="7" t="s">
        <v>284</v>
      </c>
      <c r="H34" s="7" t="s">
        <v>58</v>
      </c>
      <c r="I34" s="27">
        <v>44949</v>
      </c>
      <c r="J34" s="7" t="s">
        <v>224</v>
      </c>
      <c r="K34" s="7" t="s">
        <v>225</v>
      </c>
      <c r="L34" s="7" t="s">
        <v>251</v>
      </c>
      <c r="M34" s="7" t="s">
        <v>252</v>
      </c>
      <c r="N34" s="7" t="s">
        <v>247</v>
      </c>
      <c r="O34" s="7" t="s">
        <v>248</v>
      </c>
      <c r="P34" s="36">
        <v>47150000</v>
      </c>
      <c r="Q34" s="36">
        <v>47150000</v>
      </c>
      <c r="R34" s="7">
        <v>13423</v>
      </c>
      <c r="S34" s="7" t="s">
        <v>64</v>
      </c>
      <c r="T34" s="7" t="s">
        <v>65</v>
      </c>
      <c r="U34" s="7" t="s">
        <v>66</v>
      </c>
      <c r="W34" s="7" t="s">
        <v>253</v>
      </c>
      <c r="X34" s="7" t="s">
        <v>58</v>
      </c>
      <c r="Y34" s="27">
        <v>44950</v>
      </c>
      <c r="Z34" s="7" t="s">
        <v>68</v>
      </c>
      <c r="AB34" s="7" t="s">
        <v>69</v>
      </c>
      <c r="AC34" s="7" t="s">
        <v>70</v>
      </c>
      <c r="AD34" s="7" t="s">
        <v>254</v>
      </c>
      <c r="AE34" s="7">
        <v>79727331</v>
      </c>
      <c r="AF34" s="7"/>
      <c r="AG34" s="7"/>
      <c r="AH34" s="7"/>
      <c r="AI34" s="7"/>
      <c r="AJ34" s="7"/>
      <c r="AK34" s="7"/>
      <c r="AL34" s="32">
        <f ca="1">+YEAR(TODAY())-YEAR(Tabla1[[#This Row],[FECHA DE NACIMIENTO]])</f>
        <v>123</v>
      </c>
      <c r="AM34" s="7">
        <v>24823</v>
      </c>
      <c r="AN34" s="27">
        <v>44950</v>
      </c>
      <c r="AO34" s="36">
        <v>47150000</v>
      </c>
      <c r="AS34" s="38">
        <v>47150000</v>
      </c>
      <c r="AT34" s="7" t="s">
        <v>231</v>
      </c>
      <c r="AU34" s="27">
        <v>44949</v>
      </c>
      <c r="AV34" s="34" t="s">
        <v>75</v>
      </c>
      <c r="AW34" s="27">
        <v>44950</v>
      </c>
      <c r="AX34" s="27">
        <v>45291</v>
      </c>
      <c r="AY34" s="26">
        <f t="shared" si="2"/>
        <v>341</v>
      </c>
      <c r="AZ34" s="7" t="s">
        <v>451</v>
      </c>
      <c r="BA34" s="7">
        <v>393757630</v>
      </c>
      <c r="BB34" s="36"/>
      <c r="BC34" s="39"/>
      <c r="BG34" s="39"/>
      <c r="BI34" s="39"/>
      <c r="BJ34" s="28">
        <f>(Tabla1[[#This Row],[VALOR TOTAL CONTRATO + VF]]+Tabla1[[#This Row],[ADICION 1 ]]+Tabla1[[#This Row],[ADICION 2]]-Tabla1[[#This Row],[LIBERACION]])</f>
        <v>47150000</v>
      </c>
      <c r="BL34" s="39"/>
      <c r="BM34" s="39"/>
      <c r="BP34" s="39"/>
      <c r="BR34" s="36"/>
      <c r="BS34" s="39"/>
      <c r="BT34" s="7">
        <f t="shared" si="1"/>
        <v>341</v>
      </c>
      <c r="BU34" s="39"/>
      <c r="BV34" s="40"/>
    </row>
    <row r="35" spans="1:74" s="37" customFormat="1" ht="15" customHeight="1" x14ac:dyDescent="0.25">
      <c r="A35" s="78" t="s">
        <v>473</v>
      </c>
      <c r="B35" s="79" t="s">
        <v>474</v>
      </c>
      <c r="C35" s="26" t="s">
        <v>55</v>
      </c>
      <c r="D35" s="7">
        <v>33</v>
      </c>
      <c r="E35" s="7" t="s">
        <v>355</v>
      </c>
      <c r="F35" s="7" t="s">
        <v>255</v>
      </c>
      <c r="G35" s="7" t="s">
        <v>285</v>
      </c>
      <c r="H35" s="7" t="s">
        <v>58</v>
      </c>
      <c r="I35" s="27">
        <v>44949</v>
      </c>
      <c r="J35" s="7" t="s">
        <v>224</v>
      </c>
      <c r="K35" s="7" t="s">
        <v>225</v>
      </c>
      <c r="L35" s="7" t="s">
        <v>251</v>
      </c>
      <c r="M35" s="7" t="s">
        <v>256</v>
      </c>
      <c r="N35" s="7" t="s">
        <v>257</v>
      </c>
      <c r="O35" s="7" t="s">
        <v>248</v>
      </c>
      <c r="P35" s="36">
        <v>77000000</v>
      </c>
      <c r="Q35" s="36">
        <v>77000000</v>
      </c>
      <c r="R35" s="7">
        <v>12523</v>
      </c>
      <c r="S35" s="7" t="s">
        <v>64</v>
      </c>
      <c r="T35" s="7" t="s">
        <v>65</v>
      </c>
      <c r="U35" s="7" t="s">
        <v>66</v>
      </c>
      <c r="W35" s="7" t="s">
        <v>258</v>
      </c>
      <c r="X35" s="7" t="s">
        <v>58</v>
      </c>
      <c r="Y35" s="27">
        <v>44952</v>
      </c>
      <c r="Z35" s="7" t="s">
        <v>68</v>
      </c>
      <c r="AB35" s="7" t="s">
        <v>69</v>
      </c>
      <c r="AC35" s="7" t="s">
        <v>70</v>
      </c>
      <c r="AD35" s="7" t="s">
        <v>444</v>
      </c>
      <c r="AE35" s="7">
        <v>52515581</v>
      </c>
      <c r="AJ35" s="7"/>
      <c r="AL35" s="32">
        <f ca="1">+YEAR(TODAY())-YEAR(Tabla1[[#This Row],[FECHA DE NACIMIENTO]])</f>
        <v>123</v>
      </c>
      <c r="AM35" s="7">
        <v>24723</v>
      </c>
      <c r="AN35" s="27">
        <v>44950</v>
      </c>
      <c r="AO35" s="36">
        <v>77000000</v>
      </c>
      <c r="AS35" s="38">
        <v>77000000</v>
      </c>
      <c r="AT35" s="7" t="s">
        <v>231</v>
      </c>
      <c r="AU35" s="27">
        <v>44950</v>
      </c>
      <c r="AV35" s="34" t="s">
        <v>75</v>
      </c>
      <c r="AW35" s="27">
        <v>44952</v>
      </c>
      <c r="AX35" s="27">
        <v>45283</v>
      </c>
      <c r="AY35" s="26">
        <f t="shared" si="2"/>
        <v>331</v>
      </c>
      <c r="AZ35" s="7" t="s">
        <v>451</v>
      </c>
      <c r="BA35" s="7">
        <v>393757630</v>
      </c>
      <c r="BB35" s="36"/>
      <c r="BC35" s="39"/>
      <c r="BG35" s="39"/>
      <c r="BI35" s="39"/>
      <c r="BJ35" s="28">
        <f>(Tabla1[[#This Row],[VALOR TOTAL CONTRATO + VF]]+Tabla1[[#This Row],[ADICION 1 ]]+Tabla1[[#This Row],[ADICION 2]]-Tabla1[[#This Row],[LIBERACION]])</f>
        <v>77000000</v>
      </c>
      <c r="BL35" s="39"/>
      <c r="BM35" s="39"/>
      <c r="BP35" s="39"/>
      <c r="BR35" s="36"/>
      <c r="BS35" s="39"/>
      <c r="BT35" s="7">
        <f t="shared" si="1"/>
        <v>331</v>
      </c>
      <c r="BU35" s="39"/>
      <c r="BV35" s="40"/>
    </row>
    <row r="36" spans="1:74" s="37" customFormat="1" ht="15" customHeight="1" x14ac:dyDescent="0.25">
      <c r="A36" s="78" t="s">
        <v>473</v>
      </c>
      <c r="B36" s="79" t="s">
        <v>474</v>
      </c>
      <c r="C36" s="26" t="s">
        <v>55</v>
      </c>
      <c r="D36" s="7">
        <v>251</v>
      </c>
      <c r="E36" s="7" t="s">
        <v>355</v>
      </c>
      <c r="F36" s="7" t="s">
        <v>259</v>
      </c>
      <c r="G36" s="7" t="s">
        <v>286</v>
      </c>
      <c r="H36" s="7" t="s">
        <v>58</v>
      </c>
      <c r="I36" s="27">
        <v>44950</v>
      </c>
      <c r="J36" s="7" t="s">
        <v>224</v>
      </c>
      <c r="K36" s="7" t="s">
        <v>225</v>
      </c>
      <c r="L36" s="7" t="s">
        <v>260</v>
      </c>
      <c r="M36" s="7" t="s">
        <v>261</v>
      </c>
      <c r="N36" s="7" t="s">
        <v>262</v>
      </c>
      <c r="O36" s="7" t="s">
        <v>263</v>
      </c>
      <c r="P36" s="36">
        <v>52500000</v>
      </c>
      <c r="Q36" s="36">
        <v>52500000</v>
      </c>
      <c r="R36" s="7">
        <v>14123</v>
      </c>
      <c r="S36" s="7" t="s">
        <v>64</v>
      </c>
      <c r="T36" s="7" t="s">
        <v>65</v>
      </c>
      <c r="U36" s="7" t="s">
        <v>66</v>
      </c>
      <c r="W36" s="7" t="s">
        <v>264</v>
      </c>
      <c r="X36" s="7" t="s">
        <v>58</v>
      </c>
      <c r="Y36" s="27">
        <v>44952</v>
      </c>
      <c r="Z36" s="7" t="s">
        <v>68</v>
      </c>
      <c r="AB36" s="7" t="s">
        <v>69</v>
      </c>
      <c r="AC36" s="7" t="s">
        <v>70</v>
      </c>
      <c r="AD36" s="7" t="s">
        <v>265</v>
      </c>
      <c r="AE36" s="7">
        <v>1014207920</v>
      </c>
      <c r="AJ36" s="7"/>
      <c r="AL36" s="32">
        <f ca="1">+YEAR(TODAY())-YEAR(Tabla1[[#This Row],[FECHA DE NACIMIENTO]])</f>
        <v>123</v>
      </c>
      <c r="AM36" s="7">
        <v>27623</v>
      </c>
      <c r="AN36" s="27">
        <v>44952</v>
      </c>
      <c r="AO36" s="36">
        <v>52500000</v>
      </c>
      <c r="AS36" s="38">
        <v>52500000</v>
      </c>
      <c r="AT36" s="7" t="s">
        <v>231</v>
      </c>
      <c r="AU36" s="27">
        <v>44951</v>
      </c>
      <c r="AV36" s="34" t="s">
        <v>75</v>
      </c>
      <c r="AW36" s="27">
        <v>44952</v>
      </c>
      <c r="AX36" s="27">
        <v>45164</v>
      </c>
      <c r="AY36" s="26">
        <f t="shared" si="2"/>
        <v>212</v>
      </c>
      <c r="AZ36" s="7" t="s">
        <v>452</v>
      </c>
      <c r="BA36" s="7">
        <v>51832657</v>
      </c>
      <c r="BB36" s="36"/>
      <c r="BC36" s="39"/>
      <c r="BG36" s="39"/>
      <c r="BI36" s="39"/>
      <c r="BJ36" s="28">
        <f>(Tabla1[[#This Row],[VALOR TOTAL CONTRATO + VF]]+Tabla1[[#This Row],[ADICION 1 ]]+Tabla1[[#This Row],[ADICION 2]]-Tabla1[[#This Row],[LIBERACION]])</f>
        <v>52500000</v>
      </c>
      <c r="BL36" s="39"/>
      <c r="BM36" s="39"/>
      <c r="BP36" s="39"/>
      <c r="BR36" s="36"/>
      <c r="BS36" s="39"/>
      <c r="BT36" s="7">
        <f t="shared" si="1"/>
        <v>212</v>
      </c>
      <c r="BU36" s="39"/>
      <c r="BV36" s="40"/>
    </row>
    <row r="37" spans="1:74" s="37" customFormat="1" ht="15" customHeight="1" x14ac:dyDescent="0.25">
      <c r="A37" s="78" t="s">
        <v>473</v>
      </c>
      <c r="B37" s="79" t="s">
        <v>474</v>
      </c>
      <c r="C37" s="26" t="s">
        <v>55</v>
      </c>
      <c r="D37" s="7">
        <v>24</v>
      </c>
      <c r="E37" s="7" t="s">
        <v>355</v>
      </c>
      <c r="F37" s="7" t="s">
        <v>266</v>
      </c>
      <c r="G37" s="7" t="s">
        <v>287</v>
      </c>
      <c r="H37" s="7" t="s">
        <v>58</v>
      </c>
      <c r="I37" s="27">
        <v>44953</v>
      </c>
      <c r="J37" s="7" t="s">
        <v>224</v>
      </c>
      <c r="K37" s="7" t="s">
        <v>497</v>
      </c>
      <c r="L37" s="7" t="s">
        <v>245</v>
      </c>
      <c r="M37" s="7" t="s">
        <v>267</v>
      </c>
      <c r="N37" s="7" t="s">
        <v>247</v>
      </c>
      <c r="O37" s="7" t="s">
        <v>248</v>
      </c>
      <c r="P37" s="36">
        <v>30800000</v>
      </c>
      <c r="Q37" s="36">
        <v>30800000</v>
      </c>
      <c r="R37" s="7">
        <v>15523</v>
      </c>
      <c r="S37" s="7" t="s">
        <v>64</v>
      </c>
      <c r="T37" s="7" t="s">
        <v>65</v>
      </c>
      <c r="U37" s="7" t="s">
        <v>66</v>
      </c>
      <c r="W37" s="7" t="s">
        <v>268</v>
      </c>
      <c r="X37" s="7" t="s">
        <v>58</v>
      </c>
      <c r="Y37" s="27">
        <v>44957</v>
      </c>
      <c r="Z37" s="7" t="s">
        <v>118</v>
      </c>
      <c r="AB37" s="7" t="s">
        <v>69</v>
      </c>
      <c r="AC37" s="7" t="s">
        <v>70</v>
      </c>
      <c r="AD37" s="7" t="s">
        <v>269</v>
      </c>
      <c r="AE37" s="7">
        <v>51977370</v>
      </c>
      <c r="AJ37" s="7"/>
      <c r="AL37" s="32">
        <f ca="1">+YEAR(TODAY())-YEAR(Tabla1[[#This Row],[FECHA DE NACIMIENTO]])</f>
        <v>123</v>
      </c>
      <c r="AM37" s="7">
        <v>30523</v>
      </c>
      <c r="AN37" s="27">
        <v>44956</v>
      </c>
      <c r="AO37" s="36">
        <v>30800000</v>
      </c>
      <c r="AS37" s="38">
        <v>30800000</v>
      </c>
      <c r="AT37" s="7" t="s">
        <v>231</v>
      </c>
      <c r="AU37" s="27">
        <v>44956</v>
      </c>
      <c r="AV37" s="34" t="s">
        <v>75</v>
      </c>
      <c r="AW37" s="27">
        <v>44957</v>
      </c>
      <c r="AX37" s="27">
        <v>45291</v>
      </c>
      <c r="AY37" s="26">
        <f t="shared" si="2"/>
        <v>334</v>
      </c>
      <c r="AZ37" s="7" t="s">
        <v>173</v>
      </c>
      <c r="BA37" s="7">
        <v>79279880</v>
      </c>
      <c r="BB37" s="36"/>
      <c r="BC37" s="39"/>
      <c r="BG37" s="39"/>
      <c r="BI37" s="39"/>
      <c r="BJ37" s="28">
        <f>(Tabla1[[#This Row],[VALOR TOTAL CONTRATO + VF]]+Tabla1[[#This Row],[ADICION 1 ]]+Tabla1[[#This Row],[ADICION 2]]-Tabla1[[#This Row],[LIBERACION]])</f>
        <v>30800000</v>
      </c>
      <c r="BL37" s="39"/>
      <c r="BM37" s="39"/>
      <c r="BP37" s="39"/>
      <c r="BR37" s="36"/>
      <c r="BS37" s="39"/>
      <c r="BT37" s="7">
        <f t="shared" si="1"/>
        <v>334</v>
      </c>
      <c r="BU37" s="39"/>
      <c r="BV37" s="40"/>
    </row>
    <row r="38" spans="1:74" s="37" customFormat="1" ht="15" customHeight="1" x14ac:dyDescent="0.25">
      <c r="A38" s="78" t="s">
        <v>473</v>
      </c>
      <c r="B38" s="79" t="s">
        <v>474</v>
      </c>
      <c r="C38" s="26" t="s">
        <v>55</v>
      </c>
      <c r="D38" s="7">
        <v>46</v>
      </c>
      <c r="E38" s="7" t="s">
        <v>355</v>
      </c>
      <c r="F38" s="7" t="s">
        <v>270</v>
      </c>
      <c r="G38" s="7" t="s">
        <v>288</v>
      </c>
      <c r="H38" s="7" t="s">
        <v>58</v>
      </c>
      <c r="I38" s="27">
        <v>44944</v>
      </c>
      <c r="J38" s="7" t="s">
        <v>224</v>
      </c>
      <c r="K38" s="7" t="s">
        <v>225</v>
      </c>
      <c r="L38" s="7" t="s">
        <v>226</v>
      </c>
      <c r="M38" s="7" t="s">
        <v>271</v>
      </c>
      <c r="N38" s="7" t="s">
        <v>228</v>
      </c>
      <c r="O38" s="7" t="s">
        <v>229</v>
      </c>
      <c r="P38" s="36">
        <v>103500000</v>
      </c>
      <c r="Q38" s="28">
        <v>103500000</v>
      </c>
      <c r="R38" s="7">
        <v>11523</v>
      </c>
      <c r="S38" s="7" t="s">
        <v>90</v>
      </c>
      <c r="T38" s="7" t="s">
        <v>65</v>
      </c>
      <c r="U38" s="7" t="s">
        <v>66</v>
      </c>
      <c r="W38" s="7" t="s">
        <v>272</v>
      </c>
      <c r="X38" s="7" t="s">
        <v>58</v>
      </c>
      <c r="Y38" s="27">
        <v>44945</v>
      </c>
      <c r="Z38" s="7" t="s">
        <v>68</v>
      </c>
      <c r="AB38" s="7" t="s">
        <v>69</v>
      </c>
      <c r="AC38" s="7" t="s">
        <v>70</v>
      </c>
      <c r="AD38" s="7" t="s">
        <v>445</v>
      </c>
      <c r="AE38" s="7">
        <v>1058038192</v>
      </c>
      <c r="AJ38" s="7"/>
      <c r="AL38" s="32">
        <f ca="1">+YEAR(TODAY())-YEAR(Tabla1[[#This Row],[FECHA DE NACIMIENTO]])</f>
        <v>123</v>
      </c>
      <c r="AM38" s="7">
        <v>20323</v>
      </c>
      <c r="AN38" s="27">
        <v>44945</v>
      </c>
      <c r="AO38" s="36">
        <v>103500000</v>
      </c>
      <c r="AS38" s="38">
        <v>103500000</v>
      </c>
      <c r="AT38" s="7" t="s">
        <v>231</v>
      </c>
      <c r="AU38" s="27">
        <v>44944</v>
      </c>
      <c r="AV38" s="34" t="s">
        <v>75</v>
      </c>
      <c r="AW38" s="27">
        <v>44945</v>
      </c>
      <c r="AX38" s="27">
        <v>45291</v>
      </c>
      <c r="AY38" s="26">
        <f t="shared" si="2"/>
        <v>346</v>
      </c>
      <c r="AZ38" s="7" t="s">
        <v>93</v>
      </c>
      <c r="BA38" s="7">
        <v>19498970</v>
      </c>
      <c r="BB38" s="36"/>
      <c r="BC38" s="39"/>
      <c r="BG38" s="39"/>
      <c r="BI38" s="39"/>
      <c r="BJ38" s="28">
        <f>(Tabla1[[#This Row],[VALOR TOTAL CONTRATO + VF]]+Tabla1[[#This Row],[ADICION 1 ]]+Tabla1[[#This Row],[ADICION 2]]-Tabla1[[#This Row],[LIBERACION]])</f>
        <v>103500000</v>
      </c>
      <c r="BL38" s="39"/>
      <c r="BM38" s="39"/>
      <c r="BP38" s="39"/>
      <c r="BR38" s="36"/>
      <c r="BS38" s="39"/>
      <c r="BT38" s="7">
        <f t="shared" si="1"/>
        <v>346</v>
      </c>
      <c r="BU38" s="39"/>
      <c r="BV38" s="40"/>
    </row>
    <row r="39" spans="1:74" s="37" customFormat="1" ht="15" customHeight="1" x14ac:dyDescent="0.25">
      <c r="A39" s="78" t="s">
        <v>473</v>
      </c>
      <c r="B39" s="79" t="s">
        <v>474</v>
      </c>
      <c r="C39" s="26" t="s">
        <v>55</v>
      </c>
      <c r="D39" s="7">
        <v>115</v>
      </c>
      <c r="E39" s="7" t="s">
        <v>355</v>
      </c>
      <c r="F39" s="7" t="s">
        <v>273</v>
      </c>
      <c r="G39" s="7" t="s">
        <v>289</v>
      </c>
      <c r="H39" s="7" t="s">
        <v>58</v>
      </c>
      <c r="I39" s="27">
        <v>44944</v>
      </c>
      <c r="J39" s="7" t="s">
        <v>224</v>
      </c>
      <c r="K39" s="7" t="s">
        <v>225</v>
      </c>
      <c r="L39" s="7" t="s">
        <v>274</v>
      </c>
      <c r="M39" s="7" t="s">
        <v>275</v>
      </c>
      <c r="N39" s="7" t="s">
        <v>247</v>
      </c>
      <c r="O39" s="7" t="s">
        <v>248</v>
      </c>
      <c r="P39" s="28">
        <v>80000000</v>
      </c>
      <c r="Q39" s="28">
        <v>80000000</v>
      </c>
      <c r="R39" s="7">
        <v>12923</v>
      </c>
      <c r="S39" s="7" t="s">
        <v>64</v>
      </c>
      <c r="T39" s="7" t="s">
        <v>65</v>
      </c>
      <c r="U39" s="7" t="s">
        <v>66</v>
      </c>
      <c r="W39" s="7" t="s">
        <v>276</v>
      </c>
      <c r="X39" s="7" t="s">
        <v>58</v>
      </c>
      <c r="Y39" s="27">
        <v>44949</v>
      </c>
      <c r="Z39" s="7" t="s">
        <v>68</v>
      </c>
      <c r="AB39" s="7" t="s">
        <v>69</v>
      </c>
      <c r="AC39" s="7" t="s">
        <v>70</v>
      </c>
      <c r="AD39" s="7" t="s">
        <v>277</v>
      </c>
      <c r="AE39" s="7">
        <v>79470333</v>
      </c>
      <c r="AJ39" s="7"/>
      <c r="AL39" s="32">
        <f ca="1">+YEAR(TODAY())-YEAR(Tabla1[[#This Row],[FECHA DE NACIMIENTO]])</f>
        <v>123</v>
      </c>
      <c r="AM39" s="7">
        <v>22423</v>
      </c>
      <c r="AN39" s="27">
        <v>44949</v>
      </c>
      <c r="AO39" s="36">
        <v>80000000</v>
      </c>
      <c r="AS39" s="38">
        <v>80000000</v>
      </c>
      <c r="AT39" s="7" t="s">
        <v>231</v>
      </c>
      <c r="AU39" s="27">
        <v>44950</v>
      </c>
      <c r="AV39" s="34" t="s">
        <v>75</v>
      </c>
      <c r="AW39" s="27">
        <v>44949</v>
      </c>
      <c r="AX39" s="27">
        <v>45250</v>
      </c>
      <c r="AY39" s="26">
        <f t="shared" si="2"/>
        <v>301</v>
      </c>
      <c r="AZ39" s="7" t="s">
        <v>451</v>
      </c>
      <c r="BA39" s="7">
        <v>393757630</v>
      </c>
      <c r="BB39" s="36"/>
      <c r="BC39" s="39"/>
      <c r="BG39" s="39"/>
      <c r="BI39" s="39"/>
      <c r="BJ39" s="28">
        <f>(Tabla1[[#This Row],[VALOR TOTAL CONTRATO + VF]]+Tabla1[[#This Row],[ADICION 1 ]]+Tabla1[[#This Row],[ADICION 2]]-Tabla1[[#This Row],[LIBERACION]])</f>
        <v>80000000</v>
      </c>
      <c r="BL39" s="39"/>
      <c r="BM39" s="39"/>
      <c r="BP39" s="39"/>
      <c r="BR39" s="36"/>
      <c r="BS39" s="39"/>
      <c r="BT39" s="7">
        <f t="shared" si="1"/>
        <v>301</v>
      </c>
      <c r="BU39" s="39"/>
      <c r="BV39" s="40"/>
    </row>
    <row r="40" spans="1:74" s="37" customFormat="1" ht="15" customHeight="1" x14ac:dyDescent="0.25">
      <c r="A40" s="78" t="s">
        <v>473</v>
      </c>
      <c r="B40" s="79" t="s">
        <v>474</v>
      </c>
      <c r="C40" s="26" t="s">
        <v>55</v>
      </c>
      <c r="D40" s="7">
        <v>205</v>
      </c>
      <c r="E40" s="7" t="s">
        <v>356</v>
      </c>
      <c r="F40" s="7" t="s">
        <v>290</v>
      </c>
      <c r="G40" s="7" t="s">
        <v>291</v>
      </c>
      <c r="H40" s="7" t="s">
        <v>58</v>
      </c>
      <c r="I40" s="27">
        <v>44939</v>
      </c>
      <c r="J40" s="7" t="s">
        <v>60</v>
      </c>
      <c r="K40" s="7" t="s">
        <v>292</v>
      </c>
      <c r="L40" s="7" t="s">
        <v>293</v>
      </c>
      <c r="M40" s="7" t="s">
        <v>294</v>
      </c>
      <c r="N40" s="7">
        <v>80161500</v>
      </c>
      <c r="O40" s="7" t="s">
        <v>295</v>
      </c>
      <c r="P40" s="28">
        <v>44000000</v>
      </c>
      <c r="Q40" s="28">
        <v>44000000</v>
      </c>
      <c r="R40" s="7">
        <v>9723</v>
      </c>
      <c r="S40" s="7" t="s">
        <v>296</v>
      </c>
      <c r="T40" s="7" t="s">
        <v>65</v>
      </c>
      <c r="U40" s="7" t="s">
        <v>66</v>
      </c>
      <c r="W40" s="7" t="s">
        <v>454</v>
      </c>
      <c r="X40" s="7" t="s">
        <v>58</v>
      </c>
      <c r="Y40" s="27">
        <v>44943</v>
      </c>
      <c r="Z40" s="7" t="s">
        <v>68</v>
      </c>
      <c r="AB40" s="7" t="s">
        <v>297</v>
      </c>
      <c r="AC40" s="7" t="s">
        <v>70</v>
      </c>
      <c r="AD40" s="7" t="s">
        <v>298</v>
      </c>
      <c r="AE40" s="7">
        <v>80880247</v>
      </c>
      <c r="AJ40" s="7"/>
      <c r="AL40" s="32">
        <f ca="1">+YEAR(TODAY())-YEAR(Tabla1[[#This Row],[FECHA DE NACIMIENTO]])</f>
        <v>123</v>
      </c>
      <c r="AM40" s="7">
        <v>15523</v>
      </c>
      <c r="AN40" s="27">
        <v>44942</v>
      </c>
      <c r="AO40" s="38">
        <v>44000000</v>
      </c>
      <c r="AS40" s="38">
        <v>44000000</v>
      </c>
      <c r="AT40" s="7" t="s">
        <v>299</v>
      </c>
      <c r="AU40" s="27">
        <v>44943</v>
      </c>
      <c r="AV40" s="34" t="s">
        <v>75</v>
      </c>
      <c r="AW40" s="27">
        <v>44945</v>
      </c>
      <c r="AX40" s="27">
        <v>45291</v>
      </c>
      <c r="AY40" s="26">
        <f t="shared" si="2"/>
        <v>346</v>
      </c>
      <c r="AZ40" s="7" t="s">
        <v>300</v>
      </c>
      <c r="BA40" s="7">
        <v>52808564</v>
      </c>
      <c r="BB40" s="36"/>
      <c r="BC40" s="39"/>
      <c r="BG40" s="39"/>
      <c r="BI40" s="39"/>
      <c r="BJ40" s="28">
        <f>(Tabla1[[#This Row],[VALOR TOTAL CONTRATO + VF]]+Tabla1[[#This Row],[ADICION 1 ]]+Tabla1[[#This Row],[ADICION 2]]-Tabla1[[#This Row],[LIBERACION]])</f>
        <v>44000000</v>
      </c>
      <c r="BL40" s="39"/>
      <c r="BM40" s="39"/>
      <c r="BP40" s="39"/>
      <c r="BR40" s="36"/>
      <c r="BS40" s="39"/>
      <c r="BT40" s="7">
        <f t="shared" si="1"/>
        <v>346</v>
      </c>
      <c r="BU40" s="39"/>
      <c r="BV40" s="40"/>
    </row>
    <row r="41" spans="1:74" s="37" customFormat="1" ht="15" customHeight="1" x14ac:dyDescent="0.25">
      <c r="A41" s="78" t="s">
        <v>473</v>
      </c>
      <c r="B41" s="79" t="s">
        <v>474</v>
      </c>
      <c r="C41" s="26" t="s">
        <v>55</v>
      </c>
      <c r="D41" s="7">
        <v>204</v>
      </c>
      <c r="E41" s="7" t="s">
        <v>356</v>
      </c>
      <c r="F41" s="7" t="s">
        <v>301</v>
      </c>
      <c r="G41" s="7" t="s">
        <v>302</v>
      </c>
      <c r="H41" s="7" t="s">
        <v>58</v>
      </c>
      <c r="I41" s="27">
        <v>44939</v>
      </c>
      <c r="J41" s="7" t="s">
        <v>60</v>
      </c>
      <c r="K41" s="7" t="s">
        <v>292</v>
      </c>
      <c r="L41" s="7" t="s">
        <v>293</v>
      </c>
      <c r="M41" s="7" t="s">
        <v>303</v>
      </c>
      <c r="N41" s="7">
        <v>80161500</v>
      </c>
      <c r="O41" s="7" t="s">
        <v>295</v>
      </c>
      <c r="P41" s="28">
        <v>92000000</v>
      </c>
      <c r="Q41" s="28">
        <v>92000000</v>
      </c>
      <c r="R41" s="7">
        <v>12423</v>
      </c>
      <c r="S41" s="7" t="s">
        <v>296</v>
      </c>
      <c r="T41" s="7" t="s">
        <v>65</v>
      </c>
      <c r="U41" s="7" t="s">
        <v>66</v>
      </c>
      <c r="W41" s="7" t="s">
        <v>455</v>
      </c>
      <c r="X41" s="7" t="s">
        <v>58</v>
      </c>
      <c r="Y41" s="27">
        <v>44943</v>
      </c>
      <c r="Z41" s="7" t="s">
        <v>68</v>
      </c>
      <c r="AB41" s="7" t="s">
        <v>297</v>
      </c>
      <c r="AC41" s="7" t="s">
        <v>70</v>
      </c>
      <c r="AD41" s="7" t="s">
        <v>304</v>
      </c>
      <c r="AE41" s="7">
        <v>1022367781</v>
      </c>
      <c r="AJ41" s="7"/>
      <c r="AL41" s="32">
        <f ca="1">+YEAR(TODAY())-YEAR(Tabla1[[#This Row],[FECHA DE NACIMIENTO]])</f>
        <v>123</v>
      </c>
      <c r="AM41" s="7">
        <v>15623</v>
      </c>
      <c r="AN41" s="27">
        <v>44942</v>
      </c>
      <c r="AO41" s="38">
        <v>92000000</v>
      </c>
      <c r="AS41" s="38">
        <v>92000000</v>
      </c>
      <c r="AT41" s="7" t="s">
        <v>299</v>
      </c>
      <c r="AU41" s="27">
        <v>44943</v>
      </c>
      <c r="AV41" s="34" t="s">
        <v>75</v>
      </c>
      <c r="AW41" s="27">
        <v>44944</v>
      </c>
      <c r="AX41" s="27">
        <v>45291</v>
      </c>
      <c r="AY41" s="26">
        <f t="shared" si="2"/>
        <v>347</v>
      </c>
      <c r="AZ41" s="7" t="s">
        <v>300</v>
      </c>
      <c r="BA41" s="7">
        <v>52808564</v>
      </c>
      <c r="BB41" s="36"/>
      <c r="BC41" s="39"/>
      <c r="BG41" s="39"/>
      <c r="BI41" s="39"/>
      <c r="BJ41" s="28">
        <f>(Tabla1[[#This Row],[VALOR TOTAL CONTRATO + VF]]+Tabla1[[#This Row],[ADICION 1 ]]+Tabla1[[#This Row],[ADICION 2]]-Tabla1[[#This Row],[LIBERACION]])</f>
        <v>92000000</v>
      </c>
      <c r="BL41" s="39"/>
      <c r="BM41" s="39"/>
      <c r="BP41" s="39"/>
      <c r="BR41" s="36"/>
      <c r="BS41" s="39"/>
      <c r="BT41" s="7">
        <f t="shared" si="1"/>
        <v>347</v>
      </c>
      <c r="BU41" s="39"/>
      <c r="BV41" s="40"/>
    </row>
    <row r="42" spans="1:74" s="37" customFormat="1" ht="15" customHeight="1" x14ac:dyDescent="0.25">
      <c r="A42" s="78" t="s">
        <v>473</v>
      </c>
      <c r="B42" s="79" t="s">
        <v>474</v>
      </c>
      <c r="C42" s="26" t="s">
        <v>55</v>
      </c>
      <c r="D42" s="7">
        <v>209</v>
      </c>
      <c r="E42" s="7" t="s">
        <v>356</v>
      </c>
      <c r="F42" s="7" t="s">
        <v>305</v>
      </c>
      <c r="G42" s="7" t="s">
        <v>306</v>
      </c>
      <c r="H42" s="7" t="s">
        <v>58</v>
      </c>
      <c r="I42" s="27">
        <v>44939</v>
      </c>
      <c r="J42" s="7" t="s">
        <v>60</v>
      </c>
      <c r="K42" s="7" t="s">
        <v>292</v>
      </c>
      <c r="L42" s="7" t="s">
        <v>307</v>
      </c>
      <c r="M42" s="7" t="s">
        <v>308</v>
      </c>
      <c r="N42" s="7">
        <v>80161500</v>
      </c>
      <c r="O42" s="7" t="s">
        <v>295</v>
      </c>
      <c r="P42" s="28">
        <v>120750000</v>
      </c>
      <c r="Q42" s="28">
        <v>120750000</v>
      </c>
      <c r="R42" s="7">
        <v>10723</v>
      </c>
      <c r="S42" s="7" t="s">
        <v>309</v>
      </c>
      <c r="T42" s="7" t="s">
        <v>65</v>
      </c>
      <c r="U42" s="7" t="s">
        <v>66</v>
      </c>
      <c r="W42" s="7" t="s">
        <v>456</v>
      </c>
      <c r="X42" s="7" t="s">
        <v>58</v>
      </c>
      <c r="Y42" s="27">
        <v>44942</v>
      </c>
      <c r="Z42" s="7" t="s">
        <v>68</v>
      </c>
      <c r="AB42" s="7" t="s">
        <v>297</v>
      </c>
      <c r="AC42" s="7" t="s">
        <v>70</v>
      </c>
      <c r="AD42" s="7" t="s">
        <v>310</v>
      </c>
      <c r="AE42" s="7">
        <v>52355684</v>
      </c>
      <c r="AJ42" s="7"/>
      <c r="AL42" s="32">
        <f ca="1">+YEAR(TODAY())-YEAR(Tabla1[[#This Row],[FECHA DE NACIMIENTO]])</f>
        <v>123</v>
      </c>
      <c r="AM42" s="7">
        <v>15723</v>
      </c>
      <c r="AN42" s="27">
        <v>44942</v>
      </c>
      <c r="AO42" s="38">
        <v>120750000</v>
      </c>
      <c r="AS42" s="38">
        <v>120750000</v>
      </c>
      <c r="AT42" s="7" t="s">
        <v>299</v>
      </c>
      <c r="AU42" s="27">
        <v>44943</v>
      </c>
      <c r="AV42" s="34" t="s">
        <v>75</v>
      </c>
      <c r="AW42" s="27">
        <v>44943</v>
      </c>
      <c r="AX42" s="27">
        <v>45291</v>
      </c>
      <c r="AY42" s="26">
        <f t="shared" si="2"/>
        <v>348</v>
      </c>
      <c r="AZ42" s="7" t="s">
        <v>300</v>
      </c>
      <c r="BA42" s="7">
        <v>52808564</v>
      </c>
      <c r="BB42" s="36"/>
      <c r="BC42" s="39"/>
      <c r="BG42" s="39"/>
      <c r="BI42" s="39"/>
      <c r="BJ42" s="28">
        <f>(Tabla1[[#This Row],[VALOR TOTAL CONTRATO + VF]]+Tabla1[[#This Row],[ADICION 1 ]]+Tabla1[[#This Row],[ADICION 2]]-Tabla1[[#This Row],[LIBERACION]])</f>
        <v>120750000</v>
      </c>
      <c r="BL42" s="39"/>
      <c r="BM42" s="39"/>
      <c r="BP42" s="39"/>
      <c r="BR42" s="36"/>
      <c r="BS42" s="39"/>
      <c r="BT42" s="7">
        <f t="shared" si="1"/>
        <v>348</v>
      </c>
      <c r="BU42" s="39"/>
      <c r="BV42" s="40"/>
    </row>
    <row r="43" spans="1:74" s="37" customFormat="1" ht="15" customHeight="1" x14ac:dyDescent="0.25">
      <c r="A43" s="78" t="s">
        <v>473</v>
      </c>
      <c r="B43" s="79" t="s">
        <v>474</v>
      </c>
      <c r="C43" s="26" t="s">
        <v>55</v>
      </c>
      <c r="D43" s="7">
        <v>207</v>
      </c>
      <c r="E43" s="7" t="s">
        <v>356</v>
      </c>
      <c r="F43" s="7" t="s">
        <v>311</v>
      </c>
      <c r="G43" s="7" t="s">
        <v>312</v>
      </c>
      <c r="H43" s="7" t="s">
        <v>58</v>
      </c>
      <c r="I43" s="27">
        <v>44942</v>
      </c>
      <c r="J43" s="7" t="s">
        <v>60</v>
      </c>
      <c r="K43" s="7" t="s">
        <v>292</v>
      </c>
      <c r="L43" s="7" t="s">
        <v>307</v>
      </c>
      <c r="M43" s="7" t="s">
        <v>313</v>
      </c>
      <c r="N43" s="7">
        <v>80161500</v>
      </c>
      <c r="O43" s="7" t="s">
        <v>295</v>
      </c>
      <c r="P43" s="28">
        <v>69000000</v>
      </c>
      <c r="Q43" s="28">
        <v>69000000</v>
      </c>
      <c r="R43" s="7">
        <v>10823</v>
      </c>
      <c r="S43" s="7" t="s">
        <v>314</v>
      </c>
      <c r="T43" s="7" t="s">
        <v>65</v>
      </c>
      <c r="U43" s="7" t="s">
        <v>66</v>
      </c>
      <c r="W43" s="7" t="s">
        <v>457</v>
      </c>
      <c r="X43" s="7" t="s">
        <v>58</v>
      </c>
      <c r="Y43" s="27">
        <v>44942</v>
      </c>
      <c r="Z43" s="7" t="s">
        <v>68</v>
      </c>
      <c r="AB43" s="7" t="s">
        <v>297</v>
      </c>
      <c r="AC43" s="7" t="s">
        <v>70</v>
      </c>
      <c r="AD43" s="7" t="s">
        <v>315</v>
      </c>
      <c r="AE43" s="7">
        <v>79463678</v>
      </c>
      <c r="AJ43" s="7"/>
      <c r="AL43" s="32">
        <f ca="1">+YEAR(TODAY())-YEAR(Tabla1[[#This Row],[FECHA DE NACIMIENTO]])</f>
        <v>123</v>
      </c>
      <c r="AM43" s="7">
        <v>16723</v>
      </c>
      <c r="AN43" s="27">
        <v>44943</v>
      </c>
      <c r="AO43" s="38">
        <v>69000000</v>
      </c>
      <c r="AS43" s="38">
        <v>69000000</v>
      </c>
      <c r="AT43" s="7" t="s">
        <v>299</v>
      </c>
      <c r="AU43" s="27">
        <v>44944</v>
      </c>
      <c r="AV43" s="34" t="s">
        <v>75</v>
      </c>
      <c r="AW43" s="27">
        <v>44944</v>
      </c>
      <c r="AX43" s="27">
        <v>45291</v>
      </c>
      <c r="AY43" s="26">
        <f t="shared" si="2"/>
        <v>347</v>
      </c>
      <c r="AZ43" s="7" t="s">
        <v>316</v>
      </c>
      <c r="BA43" s="7">
        <v>52452907</v>
      </c>
      <c r="BB43" s="36"/>
      <c r="BC43" s="39"/>
      <c r="BG43" s="39"/>
      <c r="BI43" s="39"/>
      <c r="BJ43" s="28">
        <f>(Tabla1[[#This Row],[VALOR TOTAL CONTRATO + VF]]+Tabla1[[#This Row],[ADICION 1 ]]+Tabla1[[#This Row],[ADICION 2]]-Tabla1[[#This Row],[LIBERACION]])</f>
        <v>69000000</v>
      </c>
      <c r="BL43" s="39"/>
      <c r="BM43" s="39"/>
      <c r="BP43" s="39"/>
      <c r="BR43" s="36"/>
      <c r="BS43" s="39"/>
      <c r="BT43" s="7">
        <f t="shared" si="1"/>
        <v>347</v>
      </c>
      <c r="BU43" s="39"/>
      <c r="BV43" s="40"/>
    </row>
    <row r="44" spans="1:74" s="37" customFormat="1" ht="15" customHeight="1" x14ac:dyDescent="0.25">
      <c r="A44" s="78" t="s">
        <v>473</v>
      </c>
      <c r="B44" s="79" t="s">
        <v>474</v>
      </c>
      <c r="C44" s="26" t="s">
        <v>55</v>
      </c>
      <c r="D44" s="7">
        <v>227</v>
      </c>
      <c r="E44" s="7" t="s">
        <v>356</v>
      </c>
      <c r="F44" s="7" t="s">
        <v>317</v>
      </c>
      <c r="G44" s="7" t="s">
        <v>318</v>
      </c>
      <c r="H44" s="7" t="s">
        <v>58</v>
      </c>
      <c r="I44" s="27">
        <v>44944</v>
      </c>
      <c r="J44" s="7" t="s">
        <v>60</v>
      </c>
      <c r="K44" s="7" t="s">
        <v>292</v>
      </c>
      <c r="L44" s="7" t="s">
        <v>319</v>
      </c>
      <c r="M44" s="7" t="s">
        <v>320</v>
      </c>
      <c r="N44" s="7">
        <v>80161504</v>
      </c>
      <c r="O44" s="7" t="s">
        <v>321</v>
      </c>
      <c r="P44" s="28">
        <v>51750000</v>
      </c>
      <c r="Q44" s="28">
        <v>51750000</v>
      </c>
      <c r="R44" s="7">
        <v>14423</v>
      </c>
      <c r="S44" s="7" t="s">
        <v>322</v>
      </c>
      <c r="T44" s="7" t="s">
        <v>65</v>
      </c>
      <c r="U44" s="7" t="s">
        <v>66</v>
      </c>
      <c r="W44" s="7" t="s">
        <v>458</v>
      </c>
      <c r="X44" s="7" t="s">
        <v>58</v>
      </c>
      <c r="Y44" s="27">
        <v>44946</v>
      </c>
      <c r="Z44" s="7" t="s">
        <v>68</v>
      </c>
      <c r="AB44" s="7" t="s">
        <v>297</v>
      </c>
      <c r="AC44" s="7" t="s">
        <v>70</v>
      </c>
      <c r="AD44" s="7" t="s">
        <v>323</v>
      </c>
      <c r="AE44" s="7">
        <v>1140420436</v>
      </c>
      <c r="AJ44" s="7"/>
      <c r="AL44" s="32">
        <f ca="1">+YEAR(TODAY())-YEAR(Tabla1[[#This Row],[FECHA DE NACIMIENTO]])</f>
        <v>123</v>
      </c>
      <c r="AM44" s="7">
        <v>19823</v>
      </c>
      <c r="AN44" s="27">
        <v>44945</v>
      </c>
      <c r="AO44" s="38">
        <v>51750000</v>
      </c>
      <c r="AS44" s="38">
        <v>51750000</v>
      </c>
      <c r="AT44" s="7" t="s">
        <v>299</v>
      </c>
      <c r="AU44" s="27">
        <v>44944</v>
      </c>
      <c r="AV44" s="34" t="s">
        <v>75</v>
      </c>
      <c r="AW44" s="27">
        <v>44946</v>
      </c>
      <c r="AX44" s="27">
        <v>45291</v>
      </c>
      <c r="AY44" s="26">
        <f t="shared" si="2"/>
        <v>345</v>
      </c>
      <c r="AZ44" s="7" t="s">
        <v>324</v>
      </c>
      <c r="BA44" s="7">
        <v>1020712442</v>
      </c>
      <c r="BB44" s="36"/>
      <c r="BC44" s="39"/>
      <c r="BG44" s="39"/>
      <c r="BI44" s="39"/>
      <c r="BJ44" s="28">
        <f>(Tabla1[[#This Row],[VALOR TOTAL CONTRATO + VF]]+Tabla1[[#This Row],[ADICION 1 ]]+Tabla1[[#This Row],[ADICION 2]]-Tabla1[[#This Row],[LIBERACION]])</f>
        <v>51750000</v>
      </c>
      <c r="BL44" s="39"/>
      <c r="BM44" s="39"/>
      <c r="BP44" s="39"/>
      <c r="BR44" s="36"/>
      <c r="BS44" s="39"/>
      <c r="BT44" s="7">
        <f t="shared" si="1"/>
        <v>345</v>
      </c>
      <c r="BU44" s="39"/>
      <c r="BV44" s="40"/>
    </row>
    <row r="45" spans="1:74" s="37" customFormat="1" ht="15" customHeight="1" x14ac:dyDescent="0.25">
      <c r="A45" s="78" t="s">
        <v>473</v>
      </c>
      <c r="B45" s="79" t="s">
        <v>474</v>
      </c>
      <c r="C45" s="26" t="s">
        <v>55</v>
      </c>
      <c r="D45" s="7">
        <v>226</v>
      </c>
      <c r="E45" s="7" t="s">
        <v>356</v>
      </c>
      <c r="F45" s="7" t="s">
        <v>325</v>
      </c>
      <c r="G45" s="7" t="s">
        <v>326</v>
      </c>
      <c r="H45" s="7" t="s">
        <v>58</v>
      </c>
      <c r="I45" s="27">
        <v>44946</v>
      </c>
      <c r="J45" s="7" t="s">
        <v>60</v>
      </c>
      <c r="K45" s="7" t="s">
        <v>292</v>
      </c>
      <c r="L45" s="7" t="s">
        <v>319</v>
      </c>
      <c r="M45" s="42" t="s">
        <v>327</v>
      </c>
      <c r="N45" s="7">
        <v>80161504</v>
      </c>
      <c r="O45" s="7" t="s">
        <v>321</v>
      </c>
      <c r="P45" s="28">
        <v>57500000</v>
      </c>
      <c r="Q45" s="28">
        <v>57500000</v>
      </c>
      <c r="R45" s="7">
        <v>14223</v>
      </c>
      <c r="S45" s="7" t="s">
        <v>64</v>
      </c>
      <c r="T45" s="7" t="s">
        <v>65</v>
      </c>
      <c r="U45" s="7" t="s">
        <v>66</v>
      </c>
      <c r="W45" s="7" t="s">
        <v>459</v>
      </c>
      <c r="X45" s="7" t="s">
        <v>58</v>
      </c>
      <c r="Y45" s="27">
        <v>44949</v>
      </c>
      <c r="Z45" s="7" t="s">
        <v>68</v>
      </c>
      <c r="AB45" s="7" t="s">
        <v>297</v>
      </c>
      <c r="AC45" s="7" t="s">
        <v>70</v>
      </c>
      <c r="AD45" s="7" t="s">
        <v>328</v>
      </c>
      <c r="AE45" s="7">
        <v>1020743029</v>
      </c>
      <c r="AJ45" s="7"/>
      <c r="AL45" s="32">
        <f ca="1">+YEAR(TODAY())-YEAR(Tabla1[[#This Row],[FECHA DE NACIMIENTO]])</f>
        <v>123</v>
      </c>
      <c r="AM45" s="7">
        <v>21723</v>
      </c>
      <c r="AN45" s="27">
        <v>44946</v>
      </c>
      <c r="AO45" s="38">
        <v>57500000</v>
      </c>
      <c r="AS45" s="38">
        <v>57500000</v>
      </c>
      <c r="AT45" s="7" t="s">
        <v>299</v>
      </c>
      <c r="AU45" s="27">
        <v>44949</v>
      </c>
      <c r="AV45" s="34" t="s">
        <v>75</v>
      </c>
      <c r="AW45" s="27">
        <v>44950</v>
      </c>
      <c r="AX45" s="27">
        <v>45291</v>
      </c>
      <c r="AY45" s="26">
        <f t="shared" si="2"/>
        <v>341</v>
      </c>
      <c r="AZ45" s="7" t="s">
        <v>329</v>
      </c>
      <c r="BA45" s="7">
        <v>51712658</v>
      </c>
      <c r="BB45" s="36"/>
      <c r="BC45" s="39"/>
      <c r="BG45" s="39"/>
      <c r="BI45" s="39"/>
      <c r="BJ45" s="28">
        <f>(Tabla1[[#This Row],[VALOR TOTAL CONTRATO + VF]]+Tabla1[[#This Row],[ADICION 1 ]]+Tabla1[[#This Row],[ADICION 2]]-Tabla1[[#This Row],[LIBERACION]])</f>
        <v>57500000</v>
      </c>
      <c r="BL45" s="39"/>
      <c r="BM45" s="39"/>
      <c r="BP45" s="39"/>
      <c r="BR45" s="36"/>
      <c r="BS45" s="39"/>
      <c r="BT45" s="7">
        <f t="shared" si="1"/>
        <v>341</v>
      </c>
      <c r="BU45" s="39"/>
      <c r="BV45" s="40"/>
    </row>
    <row r="46" spans="1:74" s="37" customFormat="1" ht="15" customHeight="1" x14ac:dyDescent="0.25">
      <c r="A46" s="78" t="s">
        <v>473</v>
      </c>
      <c r="B46" s="79" t="s">
        <v>474</v>
      </c>
      <c r="C46" s="26" t="s">
        <v>55</v>
      </c>
      <c r="D46" s="7">
        <v>200</v>
      </c>
      <c r="E46" s="7" t="s">
        <v>356</v>
      </c>
      <c r="F46" s="7" t="s">
        <v>330</v>
      </c>
      <c r="G46" s="7" t="s">
        <v>331</v>
      </c>
      <c r="H46" s="7" t="s">
        <v>58</v>
      </c>
      <c r="I46" s="27">
        <v>44950</v>
      </c>
      <c r="J46" s="7" t="s">
        <v>60</v>
      </c>
      <c r="K46" s="7" t="s">
        <v>292</v>
      </c>
      <c r="L46" s="7" t="s">
        <v>332</v>
      </c>
      <c r="M46" s="7" t="s">
        <v>333</v>
      </c>
      <c r="N46" s="7">
        <v>81111504</v>
      </c>
      <c r="O46" s="7" t="s">
        <v>334</v>
      </c>
      <c r="P46" s="28">
        <v>86250000</v>
      </c>
      <c r="Q46" s="28">
        <v>86250000</v>
      </c>
      <c r="R46" s="7">
        <v>12623</v>
      </c>
      <c r="S46" s="7" t="s">
        <v>296</v>
      </c>
      <c r="T46" s="7" t="s">
        <v>65</v>
      </c>
      <c r="U46" s="7" t="s">
        <v>66</v>
      </c>
      <c r="W46" s="7" t="s">
        <v>460</v>
      </c>
      <c r="X46" s="7" t="s">
        <v>58</v>
      </c>
      <c r="Y46" s="27">
        <v>44952</v>
      </c>
      <c r="Z46" s="7" t="s">
        <v>68</v>
      </c>
      <c r="AB46" s="7" t="s">
        <v>297</v>
      </c>
      <c r="AC46" s="7" t="s">
        <v>70</v>
      </c>
      <c r="AD46" s="7" t="s">
        <v>335</v>
      </c>
      <c r="AE46" s="7">
        <v>80151371</v>
      </c>
      <c r="AJ46" s="7"/>
      <c r="AL46" s="32">
        <f ca="1">+YEAR(TODAY())-YEAR(Tabla1[[#This Row],[FECHA DE NACIMIENTO]])</f>
        <v>123</v>
      </c>
      <c r="AM46" s="7">
        <v>27323</v>
      </c>
      <c r="AN46" s="27">
        <v>44952</v>
      </c>
      <c r="AO46" s="38">
        <v>86250000</v>
      </c>
      <c r="AS46" s="38">
        <v>86250000</v>
      </c>
      <c r="AT46" s="7" t="s">
        <v>299</v>
      </c>
      <c r="AU46" s="27">
        <v>44952</v>
      </c>
      <c r="AV46" s="34" t="s">
        <v>75</v>
      </c>
      <c r="AW46" s="27">
        <v>44952</v>
      </c>
      <c r="AX46" s="27">
        <v>45291</v>
      </c>
      <c r="AY46" s="26">
        <f t="shared" si="2"/>
        <v>339</v>
      </c>
      <c r="AZ46" s="7" t="s">
        <v>336</v>
      </c>
      <c r="BA46" s="7">
        <v>19498970</v>
      </c>
      <c r="BB46" s="36"/>
      <c r="BC46" s="39"/>
      <c r="BG46" s="39"/>
      <c r="BI46" s="39"/>
      <c r="BJ46" s="28">
        <f>(Tabla1[[#This Row],[VALOR TOTAL CONTRATO + VF]]+Tabla1[[#This Row],[ADICION 1 ]]+Tabla1[[#This Row],[ADICION 2]]-Tabla1[[#This Row],[LIBERACION]])</f>
        <v>86250000</v>
      </c>
      <c r="BL46" s="39"/>
      <c r="BM46" s="39"/>
      <c r="BP46" s="39"/>
      <c r="BR46" s="36"/>
      <c r="BS46" s="39"/>
      <c r="BT46" s="7">
        <f t="shared" si="1"/>
        <v>339</v>
      </c>
      <c r="BU46" s="39"/>
      <c r="BV46" s="40"/>
    </row>
    <row r="47" spans="1:74" s="2" customFormat="1" x14ac:dyDescent="0.25">
      <c r="A47" s="78" t="s">
        <v>473</v>
      </c>
      <c r="B47" s="79" t="s">
        <v>474</v>
      </c>
      <c r="C47" s="26" t="s">
        <v>55</v>
      </c>
      <c r="D47" s="1">
        <v>232</v>
      </c>
      <c r="E47" s="1" t="s">
        <v>356</v>
      </c>
      <c r="F47" s="1" t="s">
        <v>337</v>
      </c>
      <c r="G47" s="1" t="s">
        <v>338</v>
      </c>
      <c r="H47" s="1" t="s">
        <v>58</v>
      </c>
      <c r="I47" s="15">
        <v>44952</v>
      </c>
      <c r="J47" s="1" t="s">
        <v>60</v>
      </c>
      <c r="K47" s="1" t="s">
        <v>339</v>
      </c>
      <c r="L47" s="1" t="s">
        <v>319</v>
      </c>
      <c r="M47" s="1" t="s">
        <v>340</v>
      </c>
      <c r="N47" s="1">
        <v>73152100</v>
      </c>
      <c r="O47" s="1" t="s">
        <v>341</v>
      </c>
      <c r="P47" s="6">
        <v>16275000</v>
      </c>
      <c r="Q47" s="6">
        <v>16275000</v>
      </c>
      <c r="R47" s="1">
        <v>13023</v>
      </c>
      <c r="S47" s="1" t="s">
        <v>90</v>
      </c>
      <c r="T47" s="1" t="s">
        <v>134</v>
      </c>
      <c r="U47" s="1" t="s">
        <v>133</v>
      </c>
      <c r="W47" s="1"/>
      <c r="X47" s="1"/>
      <c r="Y47" s="15"/>
      <c r="Z47" s="1"/>
      <c r="AB47" s="1"/>
      <c r="AC47" s="1"/>
      <c r="AD47" s="1"/>
      <c r="AE47" s="1"/>
      <c r="AJ47" s="7"/>
      <c r="AL47" s="16">
        <f ca="1">+YEAR(TODAY())-YEAR(Tabla1[[#This Row],[FECHA DE NACIMIENTO]])</f>
        <v>123</v>
      </c>
      <c r="AM47" s="1"/>
      <c r="AN47" s="15"/>
      <c r="AO47" s="4"/>
      <c r="AS47" s="5"/>
      <c r="AT47" s="1"/>
      <c r="AU47" s="15"/>
      <c r="AV47" s="9"/>
      <c r="AW47" s="15"/>
      <c r="AX47" s="15"/>
      <c r="AY47" s="8">
        <f t="shared" si="2"/>
        <v>0</v>
      </c>
      <c r="AZ47" s="1"/>
      <c r="BA47" s="1"/>
      <c r="BB47" s="4"/>
      <c r="BC47" s="3"/>
      <c r="BG47" s="3"/>
      <c r="BI47" s="3"/>
      <c r="BJ47" s="6">
        <f>(Tabla1[[#This Row],[VALOR TOTAL CONTRATO + VF]]+Tabla1[[#This Row],[ADICION 1 ]]+Tabla1[[#This Row],[ADICION 2]]-Tabla1[[#This Row],[LIBERACION]])</f>
        <v>0</v>
      </c>
      <c r="BL47" s="3"/>
      <c r="BM47" s="3"/>
      <c r="BP47" s="3"/>
      <c r="BR47" s="4"/>
      <c r="BS47" s="3"/>
      <c r="BT47" s="7"/>
      <c r="BU47" s="3"/>
      <c r="BV47" s="10"/>
    </row>
    <row r="48" spans="1:74" s="37" customFormat="1" ht="15" customHeight="1" x14ac:dyDescent="0.25">
      <c r="A48" s="78" t="s">
        <v>473</v>
      </c>
      <c r="B48" s="79" t="s">
        <v>474</v>
      </c>
      <c r="C48" s="26" t="s">
        <v>55</v>
      </c>
      <c r="D48" s="7">
        <v>237</v>
      </c>
      <c r="E48" s="7" t="s">
        <v>356</v>
      </c>
      <c r="F48" s="7" t="s">
        <v>342</v>
      </c>
      <c r="G48" s="7" t="s">
        <v>343</v>
      </c>
      <c r="H48" s="7" t="s">
        <v>58</v>
      </c>
      <c r="I48" s="27">
        <v>44953</v>
      </c>
      <c r="J48" s="7" t="s">
        <v>60</v>
      </c>
      <c r="K48" s="7" t="s">
        <v>292</v>
      </c>
      <c r="L48" s="7" t="s">
        <v>344</v>
      </c>
      <c r="M48" s="7" t="s">
        <v>345</v>
      </c>
      <c r="N48" s="7">
        <v>80111600</v>
      </c>
      <c r="O48" s="7" t="s">
        <v>346</v>
      </c>
      <c r="P48" s="28">
        <v>77000000</v>
      </c>
      <c r="Q48" s="28">
        <v>77000000</v>
      </c>
      <c r="R48" s="7">
        <v>18923</v>
      </c>
      <c r="S48" s="7" t="s">
        <v>64</v>
      </c>
      <c r="T48" s="7" t="s">
        <v>65</v>
      </c>
      <c r="U48" s="7" t="s">
        <v>66</v>
      </c>
      <c r="W48" s="7" t="s">
        <v>461</v>
      </c>
      <c r="X48" s="7" t="s">
        <v>58</v>
      </c>
      <c r="Y48" s="27">
        <v>44956</v>
      </c>
      <c r="Z48" s="7" t="s">
        <v>68</v>
      </c>
      <c r="AB48" s="7" t="s">
        <v>297</v>
      </c>
      <c r="AC48" s="7" t="s">
        <v>70</v>
      </c>
      <c r="AD48" s="7" t="s">
        <v>347</v>
      </c>
      <c r="AE48" s="7">
        <v>1121918009</v>
      </c>
      <c r="AL48" s="32">
        <f ca="1">+YEAR(TODAY())-YEAR(Tabla1[[#This Row],[FECHA DE NACIMIENTO]])</f>
        <v>123</v>
      </c>
      <c r="AM48" s="7">
        <v>30023</v>
      </c>
      <c r="AN48" s="27">
        <v>44956</v>
      </c>
      <c r="AO48" s="38">
        <v>77000000</v>
      </c>
      <c r="AS48" s="38">
        <v>77000000</v>
      </c>
      <c r="AT48" s="7" t="s">
        <v>299</v>
      </c>
      <c r="AU48" s="27">
        <v>44956</v>
      </c>
      <c r="AV48" s="34" t="s">
        <v>75</v>
      </c>
      <c r="AW48" s="27">
        <v>44958</v>
      </c>
      <c r="AX48" s="27">
        <v>45291</v>
      </c>
      <c r="AY48" s="26">
        <f t="shared" si="2"/>
        <v>333</v>
      </c>
      <c r="AZ48" s="7" t="s">
        <v>348</v>
      </c>
      <c r="BA48" s="7">
        <v>1010181437</v>
      </c>
      <c r="BB48" s="36"/>
      <c r="BC48" s="39"/>
      <c r="BG48" s="39"/>
      <c r="BI48" s="39"/>
      <c r="BJ48" s="28">
        <f>(Tabla1[[#This Row],[VALOR TOTAL CONTRATO + VF]]+Tabla1[[#This Row],[ADICION 1 ]]+Tabla1[[#This Row],[ADICION 2]]-Tabla1[[#This Row],[LIBERACION]])</f>
        <v>77000000</v>
      </c>
      <c r="BL48" s="39"/>
      <c r="BM48" s="39"/>
      <c r="BP48" s="39"/>
      <c r="BR48" s="36"/>
      <c r="BS48" s="39"/>
      <c r="BT48" s="7">
        <f t="shared" ref="BT48:BT63" si="3">SUM(AY48+BK48+BN48+BQ48)</f>
        <v>333</v>
      </c>
      <c r="BU48" s="39"/>
      <c r="BV48" s="40"/>
    </row>
    <row r="49" spans="1:74" s="2" customFormat="1" x14ac:dyDescent="0.25">
      <c r="A49" s="78" t="s">
        <v>473</v>
      </c>
      <c r="B49" s="79" t="s">
        <v>474</v>
      </c>
      <c r="C49" s="26" t="s">
        <v>55</v>
      </c>
      <c r="D49" s="1">
        <v>155</v>
      </c>
      <c r="E49" s="1" t="s">
        <v>356</v>
      </c>
      <c r="F49" s="1" t="s">
        <v>349</v>
      </c>
      <c r="G49" s="1" t="s">
        <v>350</v>
      </c>
      <c r="H49" s="1" t="s">
        <v>58</v>
      </c>
      <c r="I49" s="15">
        <v>44956</v>
      </c>
      <c r="J49" s="1" t="s">
        <v>60</v>
      </c>
      <c r="K49" s="1" t="s">
        <v>129</v>
      </c>
      <c r="L49" s="1" t="s">
        <v>351</v>
      </c>
      <c r="M49" s="1" t="s">
        <v>352</v>
      </c>
      <c r="N49" s="1">
        <v>80131502</v>
      </c>
      <c r="O49" s="1" t="s">
        <v>353</v>
      </c>
      <c r="P49" s="6">
        <v>16400000</v>
      </c>
      <c r="Q49" s="6">
        <v>16170000</v>
      </c>
      <c r="R49" s="1">
        <v>19323</v>
      </c>
      <c r="S49" s="1" t="s">
        <v>354</v>
      </c>
      <c r="T49" s="1" t="s">
        <v>134</v>
      </c>
      <c r="U49" s="1" t="s">
        <v>133</v>
      </c>
      <c r="W49" s="1"/>
      <c r="X49" s="1"/>
      <c r="Y49" s="15"/>
      <c r="Z49" s="1"/>
      <c r="AB49" s="1"/>
      <c r="AC49" s="1"/>
      <c r="AD49" s="1"/>
      <c r="AE49" s="1"/>
      <c r="AL49" s="16">
        <f ca="1">+YEAR(TODAY())-YEAR(Tabla1[[#This Row],[FECHA DE NACIMIENTO]])</f>
        <v>123</v>
      </c>
      <c r="AM49" s="1"/>
      <c r="AN49" s="15"/>
      <c r="AO49" s="4"/>
      <c r="AS49" s="5"/>
      <c r="AT49" s="1"/>
      <c r="AU49" s="15"/>
      <c r="AV49" s="9"/>
      <c r="AW49" s="15"/>
      <c r="AX49" s="15"/>
      <c r="AY49" s="8">
        <f t="shared" si="2"/>
        <v>0</v>
      </c>
      <c r="AZ49" s="1"/>
      <c r="BA49" s="1"/>
      <c r="BB49" s="4"/>
      <c r="BC49" s="3"/>
      <c r="BG49" s="3"/>
      <c r="BI49" s="3"/>
      <c r="BJ49" s="6">
        <f>(Tabla1[[#This Row],[VALOR TOTAL CONTRATO + VF]]+Tabla1[[#This Row],[ADICION 1 ]]+Tabla1[[#This Row],[ADICION 2]]-Tabla1[[#This Row],[LIBERACION]])</f>
        <v>0</v>
      </c>
      <c r="BL49" s="3"/>
      <c r="BM49" s="3"/>
      <c r="BP49" s="3"/>
      <c r="BR49" s="4"/>
      <c r="BS49" s="3"/>
      <c r="BT49" s="7"/>
      <c r="BU49" s="3"/>
      <c r="BV49" s="10"/>
    </row>
    <row r="50" spans="1:74" s="37" customFormat="1" ht="15" customHeight="1" x14ac:dyDescent="0.25">
      <c r="A50" s="78" t="s">
        <v>473</v>
      </c>
      <c r="B50" s="79" t="s">
        <v>474</v>
      </c>
      <c r="C50" s="26" t="s">
        <v>55</v>
      </c>
      <c r="D50" s="7">
        <v>12</v>
      </c>
      <c r="E50" s="7" t="s">
        <v>423</v>
      </c>
      <c r="F50" s="7" t="s">
        <v>357</v>
      </c>
      <c r="G50" s="7" t="s">
        <v>358</v>
      </c>
      <c r="H50" s="7" t="s">
        <v>58</v>
      </c>
      <c r="I50" s="27">
        <v>44939</v>
      </c>
      <c r="J50" s="7" t="s">
        <v>60</v>
      </c>
      <c r="K50" s="7" t="s">
        <v>61</v>
      </c>
      <c r="L50" s="7" t="s">
        <v>151</v>
      </c>
      <c r="M50" s="7" t="s">
        <v>359</v>
      </c>
      <c r="N50" s="7" t="s">
        <v>360</v>
      </c>
      <c r="O50" s="73"/>
      <c r="P50" s="28">
        <v>69000000</v>
      </c>
      <c r="Q50" s="28">
        <v>69000000</v>
      </c>
      <c r="R50" s="7">
        <v>10423</v>
      </c>
      <c r="S50" s="7" t="s">
        <v>361</v>
      </c>
      <c r="T50" s="7" t="s">
        <v>65</v>
      </c>
      <c r="U50" s="7" t="s">
        <v>66</v>
      </c>
      <c r="W50" s="7" t="s">
        <v>362</v>
      </c>
      <c r="X50" s="7" t="s">
        <v>58</v>
      </c>
      <c r="Y50" s="27">
        <v>44944</v>
      </c>
      <c r="Z50" s="7" t="s">
        <v>68</v>
      </c>
      <c r="AB50" s="7" t="s">
        <v>69</v>
      </c>
      <c r="AC50" s="7" t="s">
        <v>70</v>
      </c>
      <c r="AD50" s="7" t="s">
        <v>446</v>
      </c>
      <c r="AE50" s="7">
        <v>42867450</v>
      </c>
      <c r="AL50" s="32">
        <f ca="1">+YEAR(TODAY())-YEAR(Tabla1[[#This Row],[FECHA DE NACIMIENTO]])</f>
        <v>123</v>
      </c>
      <c r="AM50" s="7">
        <v>20023</v>
      </c>
      <c r="AN50" s="27">
        <v>44945</v>
      </c>
      <c r="AO50" s="36">
        <v>69000000</v>
      </c>
      <c r="AS50" s="38">
        <f>SUM(AO50+AP50+AQ50+AR50)</f>
        <v>69000000</v>
      </c>
      <c r="AT50" s="7" t="s">
        <v>76</v>
      </c>
      <c r="AU50" s="27">
        <v>44945</v>
      </c>
      <c r="AV50" s="34" t="s">
        <v>75</v>
      </c>
      <c r="AW50" s="27">
        <v>44946</v>
      </c>
      <c r="AX50" s="27">
        <v>45291</v>
      </c>
      <c r="AY50" s="26">
        <f t="shared" si="2"/>
        <v>345</v>
      </c>
      <c r="AZ50" s="7" t="s">
        <v>157</v>
      </c>
      <c r="BA50" s="7">
        <v>79276876</v>
      </c>
      <c r="BB50" s="36"/>
      <c r="BC50" s="39"/>
      <c r="BG50" s="39"/>
      <c r="BI50" s="39"/>
      <c r="BJ50" s="28">
        <f>(Tabla1[[#This Row],[VALOR TOTAL CONTRATO + VF]]+Tabla1[[#This Row],[ADICION 1 ]]+Tabla1[[#This Row],[ADICION 2]]-Tabla1[[#This Row],[LIBERACION]])</f>
        <v>69000000</v>
      </c>
      <c r="BL50" s="39"/>
      <c r="BM50" s="39"/>
      <c r="BP50" s="39"/>
      <c r="BR50" s="36"/>
      <c r="BS50" s="39"/>
      <c r="BT50" s="7">
        <f t="shared" si="3"/>
        <v>345</v>
      </c>
      <c r="BU50" s="39"/>
      <c r="BV50" s="40"/>
    </row>
    <row r="51" spans="1:74" s="37" customFormat="1" ht="15" customHeight="1" x14ac:dyDescent="0.25">
      <c r="A51" s="78" t="s">
        <v>473</v>
      </c>
      <c r="B51" s="79" t="s">
        <v>474</v>
      </c>
      <c r="C51" s="26" t="s">
        <v>55</v>
      </c>
      <c r="D51" s="7">
        <v>9</v>
      </c>
      <c r="E51" s="7" t="s">
        <v>423</v>
      </c>
      <c r="F51" s="7" t="s">
        <v>363</v>
      </c>
      <c r="G51" s="7" t="s">
        <v>364</v>
      </c>
      <c r="H51" s="7" t="s">
        <v>58</v>
      </c>
      <c r="I51" s="27">
        <v>44939</v>
      </c>
      <c r="J51" s="7" t="s">
        <v>60</v>
      </c>
      <c r="K51" s="7" t="s">
        <v>61</v>
      </c>
      <c r="L51" s="7" t="s">
        <v>151</v>
      </c>
      <c r="M51" s="7" t="s">
        <v>365</v>
      </c>
      <c r="N51" s="7" t="s">
        <v>366</v>
      </c>
      <c r="O51" s="73"/>
      <c r="P51" s="28">
        <v>69000000</v>
      </c>
      <c r="Q51" s="28">
        <v>69000000</v>
      </c>
      <c r="R51" s="7">
        <v>12323</v>
      </c>
      <c r="S51" s="7" t="s">
        <v>361</v>
      </c>
      <c r="T51" s="7" t="s">
        <v>65</v>
      </c>
      <c r="U51" s="7" t="s">
        <v>66</v>
      </c>
      <c r="W51" s="7" t="s">
        <v>367</v>
      </c>
      <c r="X51" s="7" t="s">
        <v>58</v>
      </c>
      <c r="Y51" s="27">
        <v>44943</v>
      </c>
      <c r="Z51" s="7" t="s">
        <v>68</v>
      </c>
      <c r="AB51" s="7" t="s">
        <v>69</v>
      </c>
      <c r="AC51" s="7" t="s">
        <v>70</v>
      </c>
      <c r="AD51" s="7" t="s">
        <v>447</v>
      </c>
      <c r="AE51" s="7">
        <v>93461864</v>
      </c>
      <c r="AL51" s="32">
        <f ca="1">+YEAR(TODAY())-YEAR(Tabla1[[#This Row],[FECHA DE NACIMIENTO]])</f>
        <v>123</v>
      </c>
      <c r="AM51" s="7">
        <v>16523</v>
      </c>
      <c r="AN51" s="27">
        <v>44943</v>
      </c>
      <c r="AO51" s="36">
        <v>69000000</v>
      </c>
      <c r="AS51" s="38">
        <f t="shared" ref="AS51:AS57" si="4">SUM(AO51+AP51+AQ51+AR51)</f>
        <v>69000000</v>
      </c>
      <c r="AT51" s="7" t="s">
        <v>76</v>
      </c>
      <c r="AU51" s="27">
        <v>44943</v>
      </c>
      <c r="AV51" s="34" t="s">
        <v>75</v>
      </c>
      <c r="AW51" s="27">
        <v>44944</v>
      </c>
      <c r="AX51" s="27">
        <v>45291</v>
      </c>
      <c r="AY51" s="26">
        <f t="shared" si="2"/>
        <v>347</v>
      </c>
      <c r="AZ51" s="7" t="s">
        <v>157</v>
      </c>
      <c r="BA51" s="7">
        <v>79276876</v>
      </c>
      <c r="BB51" s="36"/>
      <c r="BC51" s="39"/>
      <c r="BG51" s="39"/>
      <c r="BI51" s="39"/>
      <c r="BJ51" s="28">
        <f>(Tabla1[[#This Row],[VALOR TOTAL CONTRATO + VF]]+Tabla1[[#This Row],[ADICION 1 ]]+Tabla1[[#This Row],[ADICION 2]]-Tabla1[[#This Row],[LIBERACION]])</f>
        <v>69000000</v>
      </c>
      <c r="BL51" s="39"/>
      <c r="BM51" s="39"/>
      <c r="BP51" s="39"/>
      <c r="BR51" s="36"/>
      <c r="BS51" s="39"/>
      <c r="BT51" s="7">
        <f t="shared" si="3"/>
        <v>347</v>
      </c>
      <c r="BU51" s="39"/>
      <c r="BV51" s="40"/>
    </row>
    <row r="52" spans="1:74" s="37" customFormat="1" ht="15" customHeight="1" x14ac:dyDescent="0.25">
      <c r="A52" s="78" t="s">
        <v>473</v>
      </c>
      <c r="B52" s="79" t="s">
        <v>474</v>
      </c>
      <c r="C52" s="26" t="s">
        <v>55</v>
      </c>
      <c r="D52" s="7">
        <v>14</v>
      </c>
      <c r="E52" s="7" t="s">
        <v>423</v>
      </c>
      <c r="F52" s="7" t="s">
        <v>368</v>
      </c>
      <c r="G52" s="7" t="s">
        <v>369</v>
      </c>
      <c r="H52" s="7" t="s">
        <v>58</v>
      </c>
      <c r="I52" s="27">
        <v>44939</v>
      </c>
      <c r="J52" s="7" t="s">
        <v>60</v>
      </c>
      <c r="K52" s="7" t="s">
        <v>61</v>
      </c>
      <c r="L52" s="7" t="s">
        <v>151</v>
      </c>
      <c r="M52" s="7" t="s">
        <v>370</v>
      </c>
      <c r="N52" s="7" t="s">
        <v>371</v>
      </c>
      <c r="O52" s="73"/>
      <c r="P52" s="28">
        <v>57500000</v>
      </c>
      <c r="Q52" s="28">
        <v>57500000</v>
      </c>
      <c r="R52" s="7">
        <v>11123</v>
      </c>
      <c r="S52" s="7" t="s">
        <v>361</v>
      </c>
      <c r="T52" s="7" t="s">
        <v>65</v>
      </c>
      <c r="U52" s="7" t="s">
        <v>66</v>
      </c>
      <c r="W52" s="7" t="s">
        <v>372</v>
      </c>
      <c r="X52" s="7" t="s">
        <v>58</v>
      </c>
      <c r="Y52" s="75">
        <v>44943</v>
      </c>
      <c r="Z52" s="7" t="s">
        <v>68</v>
      </c>
      <c r="AB52" s="7" t="s">
        <v>69</v>
      </c>
      <c r="AC52" s="7" t="s">
        <v>70</v>
      </c>
      <c r="AD52" s="7" t="s">
        <v>448</v>
      </c>
      <c r="AE52" s="7">
        <v>1019022177</v>
      </c>
      <c r="AL52" s="32">
        <f ca="1">+YEAR(TODAY())-YEAR(Tabla1[[#This Row],[FECHA DE NACIMIENTO]])</f>
        <v>123</v>
      </c>
      <c r="AM52" s="7">
        <v>16623</v>
      </c>
      <c r="AN52" s="27">
        <v>44943</v>
      </c>
      <c r="AO52" s="36">
        <v>57500000</v>
      </c>
      <c r="AS52" s="38">
        <f t="shared" si="4"/>
        <v>57500000</v>
      </c>
      <c r="AT52" s="7" t="s">
        <v>76</v>
      </c>
      <c r="AU52" s="27">
        <v>44945</v>
      </c>
      <c r="AV52" s="34" t="s">
        <v>75</v>
      </c>
      <c r="AW52" s="27">
        <v>44943</v>
      </c>
      <c r="AX52" s="27">
        <v>45291</v>
      </c>
      <c r="AY52" s="26">
        <f t="shared" si="2"/>
        <v>348</v>
      </c>
      <c r="AZ52" s="7" t="s">
        <v>157</v>
      </c>
      <c r="BA52" s="7">
        <v>79276876</v>
      </c>
      <c r="BB52" s="36"/>
      <c r="BC52" s="39"/>
      <c r="BG52" s="39"/>
      <c r="BI52" s="39"/>
      <c r="BJ52" s="28">
        <f>(Tabla1[[#This Row],[VALOR TOTAL CONTRATO + VF]]+Tabla1[[#This Row],[ADICION 1 ]]+Tabla1[[#This Row],[ADICION 2]]-Tabla1[[#This Row],[LIBERACION]])</f>
        <v>57500000</v>
      </c>
      <c r="BL52" s="39"/>
      <c r="BM52" s="39"/>
      <c r="BP52" s="39"/>
      <c r="BR52" s="36"/>
      <c r="BS52" s="39"/>
      <c r="BT52" s="7">
        <f t="shared" si="3"/>
        <v>348</v>
      </c>
      <c r="BU52" s="39"/>
      <c r="BV52" s="40"/>
    </row>
    <row r="53" spans="1:74" s="37" customFormat="1" ht="15" customHeight="1" x14ac:dyDescent="0.25">
      <c r="A53" s="78" t="s">
        <v>473</v>
      </c>
      <c r="B53" s="79" t="s">
        <v>474</v>
      </c>
      <c r="C53" s="26" t="s">
        <v>55</v>
      </c>
      <c r="D53" s="7">
        <v>23</v>
      </c>
      <c r="E53" s="7" t="s">
        <v>423</v>
      </c>
      <c r="F53" s="7" t="s">
        <v>373</v>
      </c>
      <c r="G53" s="7" t="s">
        <v>374</v>
      </c>
      <c r="H53" s="7" t="s">
        <v>58</v>
      </c>
      <c r="I53" s="27">
        <v>44944</v>
      </c>
      <c r="J53" s="7" t="s">
        <v>60</v>
      </c>
      <c r="K53" s="7" t="s">
        <v>61</v>
      </c>
      <c r="L53" s="7" t="s">
        <v>137</v>
      </c>
      <c r="M53" s="7" t="s">
        <v>365</v>
      </c>
      <c r="N53" s="7" t="s">
        <v>169</v>
      </c>
      <c r="O53" s="73"/>
      <c r="P53" s="28">
        <v>46000000</v>
      </c>
      <c r="Q53" s="28">
        <v>46000000</v>
      </c>
      <c r="R53" s="7">
        <v>9823</v>
      </c>
      <c r="S53" s="7" t="s">
        <v>64</v>
      </c>
      <c r="T53" s="7" t="s">
        <v>65</v>
      </c>
      <c r="U53" s="7" t="s">
        <v>66</v>
      </c>
      <c r="W53" s="7" t="s">
        <v>375</v>
      </c>
      <c r="X53" s="7" t="s">
        <v>58</v>
      </c>
      <c r="Y53" s="27">
        <v>44945</v>
      </c>
      <c r="Z53" s="7" t="s">
        <v>68</v>
      </c>
      <c r="AB53" s="7" t="s">
        <v>69</v>
      </c>
      <c r="AC53" s="7" t="s">
        <v>70</v>
      </c>
      <c r="AD53" s="7" t="s">
        <v>449</v>
      </c>
      <c r="AE53" s="7">
        <v>1065827686</v>
      </c>
      <c r="AL53" s="32">
        <f ca="1">+YEAR(TODAY())-YEAR(Tabla1[[#This Row],[FECHA DE NACIMIENTO]])</f>
        <v>123</v>
      </c>
      <c r="AM53" s="7">
        <v>20223</v>
      </c>
      <c r="AN53" s="27">
        <v>44945</v>
      </c>
      <c r="AO53" s="36">
        <v>46000000</v>
      </c>
      <c r="AS53" s="38">
        <f t="shared" si="4"/>
        <v>46000000</v>
      </c>
      <c r="AT53" s="7" t="s">
        <v>76</v>
      </c>
      <c r="AU53" s="27">
        <v>44945</v>
      </c>
      <c r="AV53" s="34" t="s">
        <v>75</v>
      </c>
      <c r="AW53" s="75">
        <v>44945</v>
      </c>
      <c r="AX53" s="27">
        <v>45291</v>
      </c>
      <c r="AY53" s="26">
        <f t="shared" si="2"/>
        <v>346</v>
      </c>
      <c r="AZ53" s="7" t="s">
        <v>173</v>
      </c>
      <c r="BA53" s="7">
        <v>79279880</v>
      </c>
      <c r="BB53" s="36"/>
      <c r="BC53" s="39"/>
      <c r="BG53" s="39"/>
      <c r="BI53" s="39"/>
      <c r="BJ53" s="28">
        <f>(Tabla1[[#This Row],[VALOR TOTAL CONTRATO + VF]]+Tabla1[[#This Row],[ADICION 1 ]]+Tabla1[[#This Row],[ADICION 2]]-Tabla1[[#This Row],[LIBERACION]])</f>
        <v>46000000</v>
      </c>
      <c r="BL53" s="39"/>
      <c r="BM53" s="39"/>
      <c r="BP53" s="39"/>
      <c r="BR53" s="36"/>
      <c r="BS53" s="39"/>
      <c r="BT53" s="7">
        <f t="shared" si="3"/>
        <v>346</v>
      </c>
      <c r="BU53" s="39"/>
      <c r="BV53" s="40"/>
    </row>
    <row r="54" spans="1:74" s="37" customFormat="1" ht="15" customHeight="1" x14ac:dyDescent="0.25">
      <c r="A54" s="78" t="s">
        <v>473</v>
      </c>
      <c r="B54" s="79" t="s">
        <v>474</v>
      </c>
      <c r="C54" s="26" t="s">
        <v>55</v>
      </c>
      <c r="D54" s="7">
        <v>2</v>
      </c>
      <c r="E54" s="7" t="s">
        <v>423</v>
      </c>
      <c r="F54" s="7" t="s">
        <v>376</v>
      </c>
      <c r="G54" s="7" t="s">
        <v>377</v>
      </c>
      <c r="H54" s="7" t="s">
        <v>58</v>
      </c>
      <c r="I54" s="27">
        <v>44942</v>
      </c>
      <c r="J54" s="7" t="s">
        <v>60</v>
      </c>
      <c r="K54" s="7" t="s">
        <v>61</v>
      </c>
      <c r="L54" s="7" t="s">
        <v>151</v>
      </c>
      <c r="M54" s="7" t="s">
        <v>378</v>
      </c>
      <c r="N54" s="7" t="s">
        <v>379</v>
      </c>
      <c r="O54" s="73"/>
      <c r="P54" s="28">
        <v>71500000</v>
      </c>
      <c r="Q54" s="28">
        <v>71500000</v>
      </c>
      <c r="R54" s="7">
        <v>11323</v>
      </c>
      <c r="S54" s="7" t="s">
        <v>64</v>
      </c>
      <c r="T54" s="7" t="s">
        <v>65</v>
      </c>
      <c r="U54" s="7" t="s">
        <v>66</v>
      </c>
      <c r="W54" s="7" t="s">
        <v>380</v>
      </c>
      <c r="X54" s="7" t="s">
        <v>58</v>
      </c>
      <c r="Y54" s="27">
        <v>44943</v>
      </c>
      <c r="Z54" s="7" t="s">
        <v>68</v>
      </c>
      <c r="AB54" s="7" t="s">
        <v>69</v>
      </c>
      <c r="AC54" s="7" t="s">
        <v>70</v>
      </c>
      <c r="AD54" s="7" t="s">
        <v>450</v>
      </c>
      <c r="AE54" s="7">
        <v>1026262941</v>
      </c>
      <c r="AL54" s="32">
        <f ca="1">+YEAR(TODAY())-YEAR(Tabla1[[#This Row],[FECHA DE NACIMIENTO]])</f>
        <v>123</v>
      </c>
      <c r="AM54" s="7">
        <v>17423</v>
      </c>
      <c r="AN54" s="27">
        <v>44943</v>
      </c>
      <c r="AO54" s="36">
        <v>71500000</v>
      </c>
      <c r="AS54" s="38">
        <f t="shared" si="4"/>
        <v>71500000</v>
      </c>
      <c r="AT54" s="7" t="s">
        <v>76</v>
      </c>
      <c r="AU54" s="27">
        <v>44945</v>
      </c>
      <c r="AV54" s="34" t="s">
        <v>75</v>
      </c>
      <c r="AW54" s="27">
        <v>44945</v>
      </c>
      <c r="AX54" s="27">
        <v>45291</v>
      </c>
      <c r="AY54" s="26">
        <f t="shared" si="2"/>
        <v>346</v>
      </c>
      <c r="AZ54" s="7" t="s">
        <v>381</v>
      </c>
      <c r="BA54" s="7">
        <v>52619262</v>
      </c>
      <c r="BB54" s="36"/>
      <c r="BC54" s="39"/>
      <c r="BG54" s="39"/>
      <c r="BI54" s="39"/>
      <c r="BJ54" s="28">
        <f>(Tabla1[[#This Row],[VALOR TOTAL CONTRATO + VF]]+Tabla1[[#This Row],[ADICION 1 ]]+Tabla1[[#This Row],[ADICION 2]]-Tabla1[[#This Row],[LIBERACION]])</f>
        <v>71500000</v>
      </c>
      <c r="BL54" s="39"/>
      <c r="BM54" s="39"/>
      <c r="BP54" s="39"/>
      <c r="BR54" s="36"/>
      <c r="BS54" s="39"/>
      <c r="BT54" s="7">
        <f t="shared" si="3"/>
        <v>346</v>
      </c>
      <c r="BU54" s="39"/>
      <c r="BV54" s="40"/>
    </row>
    <row r="55" spans="1:74" s="37" customFormat="1" ht="15" customHeight="1" x14ac:dyDescent="0.25">
      <c r="A55" s="78" t="s">
        <v>473</v>
      </c>
      <c r="B55" s="79" t="s">
        <v>474</v>
      </c>
      <c r="C55" s="26" t="s">
        <v>55</v>
      </c>
      <c r="D55" s="7">
        <v>22</v>
      </c>
      <c r="E55" s="7" t="s">
        <v>423</v>
      </c>
      <c r="F55" s="7" t="s">
        <v>382</v>
      </c>
      <c r="G55" s="7" t="s">
        <v>383</v>
      </c>
      <c r="H55" s="7" t="s">
        <v>58</v>
      </c>
      <c r="I55" s="27">
        <v>44943</v>
      </c>
      <c r="J55" s="7" t="s">
        <v>60</v>
      </c>
      <c r="K55" s="7" t="s">
        <v>61</v>
      </c>
      <c r="L55" s="7" t="s">
        <v>384</v>
      </c>
      <c r="M55" s="7" t="s">
        <v>385</v>
      </c>
      <c r="N55" s="7" t="s">
        <v>386</v>
      </c>
      <c r="O55" s="73"/>
      <c r="P55" s="28">
        <v>55000000</v>
      </c>
      <c r="Q55" s="28">
        <v>55000000</v>
      </c>
      <c r="R55" s="7">
        <v>10023</v>
      </c>
      <c r="S55" s="7" t="s">
        <v>64</v>
      </c>
      <c r="T55" s="7" t="s">
        <v>65</v>
      </c>
      <c r="U55" s="7" t="s">
        <v>66</v>
      </c>
      <c r="W55" s="7" t="s">
        <v>387</v>
      </c>
      <c r="X55" s="7" t="s">
        <v>58</v>
      </c>
      <c r="Y55" s="27">
        <v>44944</v>
      </c>
      <c r="Z55" s="7" t="s">
        <v>68</v>
      </c>
      <c r="AB55" s="7" t="s">
        <v>69</v>
      </c>
      <c r="AC55" s="7" t="s">
        <v>70</v>
      </c>
      <c r="AD55" s="7" t="s">
        <v>388</v>
      </c>
      <c r="AE55" s="7">
        <v>24018748</v>
      </c>
      <c r="AL55" s="32">
        <f ca="1">+YEAR(TODAY())-YEAR(Tabla1[[#This Row],[FECHA DE NACIMIENTO]])</f>
        <v>123</v>
      </c>
      <c r="AM55" s="7">
        <v>20623</v>
      </c>
      <c r="AN55" s="27">
        <v>44945</v>
      </c>
      <c r="AO55" s="36">
        <v>55000000</v>
      </c>
      <c r="AS55" s="38">
        <f t="shared" si="4"/>
        <v>55000000</v>
      </c>
      <c r="AT55" s="7" t="s">
        <v>76</v>
      </c>
      <c r="AU55" s="27">
        <v>44945</v>
      </c>
      <c r="AV55" s="34" t="s">
        <v>75</v>
      </c>
      <c r="AW55" s="27">
        <v>44949</v>
      </c>
      <c r="AX55" s="27">
        <v>45291</v>
      </c>
      <c r="AY55" s="26">
        <f t="shared" si="2"/>
        <v>342</v>
      </c>
      <c r="AZ55" s="7" t="s">
        <v>173</v>
      </c>
      <c r="BA55" s="7">
        <v>79279880</v>
      </c>
      <c r="BB55" s="36"/>
      <c r="BC55" s="39"/>
      <c r="BG55" s="39"/>
      <c r="BI55" s="39"/>
      <c r="BJ55" s="28">
        <f>(Tabla1[[#This Row],[VALOR TOTAL CONTRATO + VF]]+Tabla1[[#This Row],[ADICION 1 ]]+Tabla1[[#This Row],[ADICION 2]]-Tabla1[[#This Row],[LIBERACION]])</f>
        <v>55000000</v>
      </c>
      <c r="BL55" s="39"/>
      <c r="BM55" s="39"/>
      <c r="BP55" s="39"/>
      <c r="BR55" s="36"/>
      <c r="BS55" s="39"/>
      <c r="BT55" s="7">
        <f t="shared" si="3"/>
        <v>342</v>
      </c>
      <c r="BU55" s="39"/>
      <c r="BV55" s="40"/>
    </row>
    <row r="56" spans="1:74" s="37" customFormat="1" ht="15" customHeight="1" x14ac:dyDescent="0.25">
      <c r="A56" s="78" t="s">
        <v>473</v>
      </c>
      <c r="B56" s="79" t="s">
        <v>474</v>
      </c>
      <c r="C56" s="26" t="s">
        <v>55</v>
      </c>
      <c r="D56" s="7">
        <v>17</v>
      </c>
      <c r="E56" s="7" t="s">
        <v>423</v>
      </c>
      <c r="F56" s="7" t="s">
        <v>389</v>
      </c>
      <c r="G56" s="7" t="s">
        <v>390</v>
      </c>
      <c r="H56" s="7" t="s">
        <v>58</v>
      </c>
      <c r="I56" s="27">
        <v>44943</v>
      </c>
      <c r="J56" s="7" t="s">
        <v>60</v>
      </c>
      <c r="K56" s="7" t="s">
        <v>61</v>
      </c>
      <c r="L56" s="7" t="s">
        <v>151</v>
      </c>
      <c r="M56" s="7" t="s">
        <v>391</v>
      </c>
      <c r="N56" s="7" t="s">
        <v>392</v>
      </c>
      <c r="O56" s="73"/>
      <c r="P56" s="28">
        <v>57500000</v>
      </c>
      <c r="Q56" s="28">
        <v>57500000</v>
      </c>
      <c r="R56" s="7">
        <v>10523</v>
      </c>
      <c r="S56" s="7" t="s">
        <v>361</v>
      </c>
      <c r="T56" s="7" t="s">
        <v>65</v>
      </c>
      <c r="U56" s="7" t="s">
        <v>66</v>
      </c>
      <c r="W56" s="7" t="s">
        <v>393</v>
      </c>
      <c r="X56" s="7" t="s">
        <v>58</v>
      </c>
      <c r="Y56" s="27">
        <v>44944</v>
      </c>
      <c r="Z56" s="7" t="s">
        <v>68</v>
      </c>
      <c r="AB56" s="7" t="s">
        <v>69</v>
      </c>
      <c r="AC56" s="7" t="s">
        <v>70</v>
      </c>
      <c r="AD56" s="7" t="s">
        <v>394</v>
      </c>
      <c r="AE56" s="7">
        <v>1010167732</v>
      </c>
      <c r="AL56" s="32">
        <f ca="1">+YEAR(TODAY())-YEAR(Tabla1[[#This Row],[FECHA DE NACIMIENTO]])</f>
        <v>123</v>
      </c>
      <c r="AM56" s="7">
        <v>19723</v>
      </c>
      <c r="AN56" s="27">
        <v>44945</v>
      </c>
      <c r="AO56" s="36">
        <v>57500000</v>
      </c>
      <c r="AS56" s="38">
        <f t="shared" si="4"/>
        <v>57500000</v>
      </c>
      <c r="AT56" s="7" t="s">
        <v>76</v>
      </c>
      <c r="AU56" s="27">
        <v>44945</v>
      </c>
      <c r="AV56" s="34" t="s">
        <v>75</v>
      </c>
      <c r="AW56" s="27">
        <v>44946</v>
      </c>
      <c r="AX56" s="27">
        <v>45291</v>
      </c>
      <c r="AY56" s="26">
        <f t="shared" si="2"/>
        <v>345</v>
      </c>
      <c r="AZ56" s="7" t="s">
        <v>157</v>
      </c>
      <c r="BA56" s="7">
        <v>79276876</v>
      </c>
      <c r="BB56" s="36"/>
      <c r="BC56" s="39"/>
      <c r="BG56" s="39"/>
      <c r="BI56" s="39"/>
      <c r="BJ56" s="28">
        <f>(Tabla1[[#This Row],[VALOR TOTAL CONTRATO + VF]]+Tabla1[[#This Row],[ADICION 1 ]]+Tabla1[[#This Row],[ADICION 2]]-Tabla1[[#This Row],[LIBERACION]])</f>
        <v>57500000</v>
      </c>
      <c r="BL56" s="39"/>
      <c r="BM56" s="39"/>
      <c r="BP56" s="39"/>
      <c r="BR56" s="36"/>
      <c r="BS56" s="39"/>
      <c r="BT56" s="7">
        <f t="shared" si="3"/>
        <v>345</v>
      </c>
      <c r="BU56" s="39"/>
      <c r="BV56" s="40"/>
    </row>
    <row r="57" spans="1:74" s="37" customFormat="1" ht="15" customHeight="1" x14ac:dyDescent="0.25">
      <c r="A57" s="78" t="s">
        <v>473</v>
      </c>
      <c r="B57" s="79" t="s">
        <v>474</v>
      </c>
      <c r="C57" s="26" t="s">
        <v>55</v>
      </c>
      <c r="D57" s="7">
        <v>11</v>
      </c>
      <c r="E57" s="7" t="s">
        <v>423</v>
      </c>
      <c r="F57" s="7" t="s">
        <v>395</v>
      </c>
      <c r="G57" s="7" t="s">
        <v>396</v>
      </c>
      <c r="H57" s="7" t="s">
        <v>58</v>
      </c>
      <c r="I57" s="27">
        <v>44953</v>
      </c>
      <c r="J57" s="7" t="s">
        <v>60</v>
      </c>
      <c r="K57" s="7" t="s">
        <v>61</v>
      </c>
      <c r="L57" s="7" t="s">
        <v>151</v>
      </c>
      <c r="M57" s="7" t="s">
        <v>397</v>
      </c>
      <c r="N57" s="7" t="s">
        <v>398</v>
      </c>
      <c r="O57" s="73"/>
      <c r="P57" s="28">
        <v>55000000</v>
      </c>
      <c r="Q57" s="28">
        <v>55000000</v>
      </c>
      <c r="R57" s="7">
        <v>15723</v>
      </c>
      <c r="S57" s="7" t="s">
        <v>361</v>
      </c>
      <c r="T57" s="7" t="s">
        <v>65</v>
      </c>
      <c r="U57" s="7" t="s">
        <v>66</v>
      </c>
      <c r="W57" s="7" t="s">
        <v>399</v>
      </c>
      <c r="X57" s="7" t="s">
        <v>58</v>
      </c>
      <c r="Y57" s="27">
        <v>44957</v>
      </c>
      <c r="Z57" s="7" t="s">
        <v>68</v>
      </c>
      <c r="AB57" s="7" t="s">
        <v>69</v>
      </c>
      <c r="AC57" s="7" t="s">
        <v>70</v>
      </c>
      <c r="AD57" s="7" t="s">
        <v>400</v>
      </c>
      <c r="AE57" s="7">
        <v>1082992710</v>
      </c>
      <c r="AL57" s="32">
        <f ca="1">+YEAR(TODAY())-YEAR(Tabla1[[#This Row],[FECHA DE NACIMIENTO]])</f>
        <v>123</v>
      </c>
      <c r="AM57" s="7">
        <v>30923</v>
      </c>
      <c r="AN57" s="27">
        <v>44957</v>
      </c>
      <c r="AO57" s="36">
        <v>55000000</v>
      </c>
      <c r="AS57" s="38">
        <f t="shared" si="4"/>
        <v>55000000</v>
      </c>
      <c r="AT57" s="7" t="s">
        <v>76</v>
      </c>
      <c r="AU57" s="27">
        <v>44945</v>
      </c>
      <c r="AV57" s="34" t="s">
        <v>75</v>
      </c>
      <c r="AW57" s="27">
        <v>44956</v>
      </c>
      <c r="AX57" s="27">
        <v>45291</v>
      </c>
      <c r="AY57" s="26">
        <f t="shared" si="2"/>
        <v>335</v>
      </c>
      <c r="AZ57" s="7" t="s">
        <v>453</v>
      </c>
      <c r="BA57" s="7">
        <v>80791769</v>
      </c>
      <c r="BB57" s="36"/>
      <c r="BC57" s="39"/>
      <c r="BG57" s="39"/>
      <c r="BI57" s="39"/>
      <c r="BJ57" s="28">
        <f>(Tabla1[[#This Row],[VALOR TOTAL CONTRATO + VF]]+Tabla1[[#This Row],[ADICION 1 ]]+Tabla1[[#This Row],[ADICION 2]]-Tabla1[[#This Row],[LIBERACION]])</f>
        <v>55000000</v>
      </c>
      <c r="BL57" s="39"/>
      <c r="BM57" s="39"/>
      <c r="BP57" s="39"/>
      <c r="BR57" s="36"/>
      <c r="BS57" s="39"/>
      <c r="BT57" s="7">
        <f t="shared" si="3"/>
        <v>335</v>
      </c>
      <c r="BU57" s="39"/>
      <c r="BV57" s="40"/>
    </row>
    <row r="58" spans="1:74" s="37" customFormat="1" ht="15" customHeight="1" x14ac:dyDescent="0.25">
      <c r="A58" s="78" t="s">
        <v>473</v>
      </c>
      <c r="B58" s="79" t="s">
        <v>474</v>
      </c>
      <c r="C58" s="26" t="s">
        <v>55</v>
      </c>
      <c r="D58" s="7">
        <v>13</v>
      </c>
      <c r="E58" s="7" t="s">
        <v>423</v>
      </c>
      <c r="F58" s="7" t="s">
        <v>401</v>
      </c>
      <c r="G58" s="7" t="s">
        <v>402</v>
      </c>
      <c r="H58" s="7" t="s">
        <v>58</v>
      </c>
      <c r="I58" s="27">
        <v>44957</v>
      </c>
      <c r="J58" s="7" t="s">
        <v>60</v>
      </c>
      <c r="K58" s="7" t="s">
        <v>61</v>
      </c>
      <c r="L58" s="7" t="s">
        <v>151</v>
      </c>
      <c r="M58" s="7" t="s">
        <v>403</v>
      </c>
      <c r="N58" s="7" t="s">
        <v>404</v>
      </c>
      <c r="O58" s="73"/>
      <c r="P58" s="28">
        <v>55000000</v>
      </c>
      <c r="Q58" s="28">
        <v>55000000</v>
      </c>
      <c r="R58" s="7">
        <v>15423</v>
      </c>
      <c r="S58" s="7" t="s">
        <v>154</v>
      </c>
      <c r="T58" s="7" t="s">
        <v>462</v>
      </c>
      <c r="U58" s="43"/>
      <c r="V58" s="44"/>
      <c r="W58" s="43"/>
      <c r="X58" s="43"/>
      <c r="Y58" s="45"/>
      <c r="Z58" s="43"/>
      <c r="AA58" s="44"/>
      <c r="AB58" s="43"/>
      <c r="AC58" s="43"/>
      <c r="AD58" s="43"/>
      <c r="AE58" s="43"/>
      <c r="AF58" s="44"/>
      <c r="AG58" s="44"/>
      <c r="AH58" s="44"/>
      <c r="AI58" s="44"/>
      <c r="AJ58" s="44"/>
      <c r="AK58" s="44"/>
      <c r="AL58" s="46"/>
      <c r="AM58" s="43"/>
      <c r="AN58" s="45"/>
      <c r="AO58" s="47"/>
      <c r="AP58" s="44"/>
      <c r="AQ58" s="44"/>
      <c r="AR58" s="44"/>
      <c r="AS58" s="48"/>
      <c r="AT58" s="43"/>
      <c r="AU58" s="45"/>
      <c r="AV58" s="43"/>
      <c r="AW58" s="49"/>
      <c r="AX58" s="49"/>
      <c r="AY58" s="43"/>
      <c r="AZ58" s="43"/>
      <c r="BA58" s="43"/>
      <c r="BB58" s="47"/>
      <c r="BC58" s="50"/>
      <c r="BD58" s="44"/>
      <c r="BE58" s="44"/>
      <c r="BF58" s="44"/>
      <c r="BG58" s="50"/>
      <c r="BH58" s="44"/>
      <c r="BI58" s="50"/>
      <c r="BJ58" s="51"/>
      <c r="BK58" s="44"/>
      <c r="BL58" s="50"/>
      <c r="BM58" s="50"/>
      <c r="BN58" s="44"/>
      <c r="BO58" s="44"/>
      <c r="BP58" s="50"/>
      <c r="BQ58" s="44"/>
      <c r="BR58" s="47"/>
      <c r="BS58" s="50"/>
      <c r="BT58" s="43">
        <f t="shared" si="3"/>
        <v>0</v>
      </c>
      <c r="BU58" s="50"/>
      <c r="BV58" s="52"/>
    </row>
    <row r="59" spans="1:74" s="37" customFormat="1" ht="15" customHeight="1" x14ac:dyDescent="0.25">
      <c r="A59" s="78" t="s">
        <v>473</v>
      </c>
      <c r="B59" s="79" t="s">
        <v>474</v>
      </c>
      <c r="C59" s="26" t="s">
        <v>55</v>
      </c>
      <c r="D59" s="7">
        <v>15</v>
      </c>
      <c r="E59" s="7" t="s">
        <v>423</v>
      </c>
      <c r="F59" s="7" t="s">
        <v>405</v>
      </c>
      <c r="G59" s="7" t="s">
        <v>406</v>
      </c>
      <c r="H59" s="7" t="s">
        <v>58</v>
      </c>
      <c r="I59" s="27">
        <v>44957</v>
      </c>
      <c r="J59" s="7" t="s">
        <v>60</v>
      </c>
      <c r="K59" s="7" t="s">
        <v>61</v>
      </c>
      <c r="L59" s="7" t="s">
        <v>151</v>
      </c>
      <c r="M59" s="7" t="s">
        <v>407</v>
      </c>
      <c r="N59" s="7" t="s">
        <v>408</v>
      </c>
      <c r="O59" s="73"/>
      <c r="P59" s="28">
        <v>55000000</v>
      </c>
      <c r="Q59" s="28">
        <v>55000000</v>
      </c>
      <c r="R59" s="7">
        <v>15123</v>
      </c>
      <c r="S59" s="7" t="s">
        <v>361</v>
      </c>
      <c r="T59" s="7" t="s">
        <v>462</v>
      </c>
      <c r="U59" s="43"/>
      <c r="V59" s="44"/>
      <c r="W59" s="43"/>
      <c r="X59" s="43"/>
      <c r="Y59" s="45"/>
      <c r="Z59" s="43"/>
      <c r="AA59" s="44"/>
      <c r="AB59" s="43"/>
      <c r="AC59" s="43"/>
      <c r="AD59" s="43"/>
      <c r="AE59" s="43"/>
      <c r="AF59" s="44"/>
      <c r="AG59" s="44"/>
      <c r="AH59" s="44"/>
      <c r="AI59" s="44"/>
      <c r="AJ59" s="44"/>
      <c r="AK59" s="44"/>
      <c r="AL59" s="46"/>
      <c r="AM59" s="43"/>
      <c r="AN59" s="45"/>
      <c r="AO59" s="47"/>
      <c r="AP59" s="44"/>
      <c r="AQ59" s="44"/>
      <c r="AR59" s="44"/>
      <c r="AS59" s="48"/>
      <c r="AT59" s="43"/>
      <c r="AU59" s="45"/>
      <c r="AV59" s="43"/>
      <c r="AW59" s="53"/>
      <c r="AX59" s="45"/>
      <c r="AY59" s="43"/>
      <c r="AZ59" s="43"/>
      <c r="BA59" s="43"/>
      <c r="BB59" s="47"/>
      <c r="BC59" s="50"/>
      <c r="BD59" s="44"/>
      <c r="BE59" s="44"/>
      <c r="BF59" s="44"/>
      <c r="BG59" s="50"/>
      <c r="BH59" s="44"/>
      <c r="BI59" s="50"/>
      <c r="BJ59" s="47"/>
      <c r="BK59" s="44"/>
      <c r="BL59" s="50"/>
      <c r="BM59" s="50"/>
      <c r="BN59" s="44"/>
      <c r="BO59" s="44"/>
      <c r="BP59" s="50"/>
      <c r="BQ59" s="44"/>
      <c r="BR59" s="47"/>
      <c r="BS59" s="50"/>
      <c r="BT59" s="43">
        <f t="shared" si="3"/>
        <v>0</v>
      </c>
      <c r="BU59" s="50"/>
      <c r="BV59" s="52"/>
    </row>
    <row r="60" spans="1:74" s="37" customFormat="1" ht="15" customHeight="1" x14ac:dyDescent="0.25">
      <c r="A60" s="78" t="s">
        <v>473</v>
      </c>
      <c r="B60" s="79" t="s">
        <v>474</v>
      </c>
      <c r="C60" s="26" t="s">
        <v>55</v>
      </c>
      <c r="D60" s="7">
        <v>3</v>
      </c>
      <c r="E60" s="7" t="s">
        <v>423</v>
      </c>
      <c r="F60" s="7" t="s">
        <v>409</v>
      </c>
      <c r="G60" s="7" t="s">
        <v>410</v>
      </c>
      <c r="H60" s="7" t="s">
        <v>58</v>
      </c>
      <c r="I60" s="27">
        <v>44953</v>
      </c>
      <c r="J60" s="7" t="s">
        <v>60</v>
      </c>
      <c r="K60" s="7" t="s">
        <v>61</v>
      </c>
      <c r="L60" s="7" t="s">
        <v>137</v>
      </c>
      <c r="M60" s="7" t="s">
        <v>411</v>
      </c>
      <c r="N60" s="7">
        <v>80161504</v>
      </c>
      <c r="O60" s="73"/>
      <c r="P60" s="28">
        <v>46000000</v>
      </c>
      <c r="Q60" s="28">
        <v>44000000</v>
      </c>
      <c r="R60" s="7">
        <v>18823</v>
      </c>
      <c r="S60" s="7" t="s">
        <v>64</v>
      </c>
      <c r="T60" s="7" t="s">
        <v>462</v>
      </c>
      <c r="U60" s="43"/>
      <c r="V60" s="44"/>
      <c r="W60" s="43"/>
      <c r="X60" s="43"/>
      <c r="Y60" s="45"/>
      <c r="Z60" s="43"/>
      <c r="AA60" s="44"/>
      <c r="AB60" s="43"/>
      <c r="AC60" s="43"/>
      <c r="AD60" s="43"/>
      <c r="AE60" s="43"/>
      <c r="AF60" s="44"/>
      <c r="AG60" s="44"/>
      <c r="AH60" s="44"/>
      <c r="AI60" s="44"/>
      <c r="AJ60" s="44"/>
      <c r="AK60" s="44"/>
      <c r="AL60" s="46"/>
      <c r="AM60" s="43"/>
      <c r="AN60" s="45"/>
      <c r="AO60" s="47"/>
      <c r="AP60" s="44"/>
      <c r="AQ60" s="44"/>
      <c r="AR60" s="44"/>
      <c r="AS60" s="48"/>
      <c r="AT60" s="43"/>
      <c r="AU60" s="45"/>
      <c r="AV60" s="54"/>
      <c r="AW60" s="55"/>
      <c r="AX60" s="56"/>
      <c r="AY60" s="43"/>
      <c r="AZ60" s="43"/>
      <c r="BA60" s="43"/>
      <c r="BB60" s="47"/>
      <c r="BC60" s="50"/>
      <c r="BD60" s="44"/>
      <c r="BE60" s="44"/>
      <c r="BF60" s="44"/>
      <c r="BG60" s="50"/>
      <c r="BH60" s="44"/>
      <c r="BI60" s="50"/>
      <c r="BJ60" s="47"/>
      <c r="BK60" s="44"/>
      <c r="BL60" s="50"/>
      <c r="BM60" s="50"/>
      <c r="BN60" s="44"/>
      <c r="BO60" s="44"/>
      <c r="BP60" s="50"/>
      <c r="BQ60" s="44"/>
      <c r="BR60" s="47"/>
      <c r="BS60" s="50"/>
      <c r="BT60" s="43">
        <f t="shared" si="3"/>
        <v>0</v>
      </c>
      <c r="BU60" s="50"/>
      <c r="BV60" s="52"/>
    </row>
    <row r="61" spans="1:74" s="37" customFormat="1" ht="15" customHeight="1" x14ac:dyDescent="0.25">
      <c r="A61" s="78" t="s">
        <v>473</v>
      </c>
      <c r="B61" s="79" t="s">
        <v>474</v>
      </c>
      <c r="C61" s="26" t="s">
        <v>55</v>
      </c>
      <c r="D61" s="7">
        <v>16</v>
      </c>
      <c r="E61" s="7" t="s">
        <v>423</v>
      </c>
      <c r="F61" s="7" t="s">
        <v>412</v>
      </c>
      <c r="G61" s="7" t="s">
        <v>413</v>
      </c>
      <c r="H61" s="7" t="s">
        <v>58</v>
      </c>
      <c r="I61" s="27">
        <v>44957</v>
      </c>
      <c r="J61" s="7" t="s">
        <v>60</v>
      </c>
      <c r="K61" s="7" t="s">
        <v>61</v>
      </c>
      <c r="L61" s="7" t="s">
        <v>151</v>
      </c>
      <c r="M61" s="7" t="s">
        <v>414</v>
      </c>
      <c r="N61" s="7" t="s">
        <v>161</v>
      </c>
      <c r="O61" s="73"/>
      <c r="P61" s="28">
        <v>55000000</v>
      </c>
      <c r="Q61" s="28">
        <v>55000000</v>
      </c>
      <c r="R61" s="7">
        <v>15323</v>
      </c>
      <c r="S61" s="7" t="s">
        <v>154</v>
      </c>
      <c r="T61" s="7" t="s">
        <v>462</v>
      </c>
      <c r="U61" s="43"/>
      <c r="V61" s="44"/>
      <c r="W61" s="43"/>
      <c r="X61" s="43"/>
      <c r="Y61" s="45"/>
      <c r="Z61" s="43"/>
      <c r="AA61" s="44"/>
      <c r="AB61" s="43"/>
      <c r="AC61" s="43"/>
      <c r="AD61" s="43"/>
      <c r="AE61" s="43"/>
      <c r="AF61" s="44"/>
      <c r="AG61" s="44"/>
      <c r="AH61" s="44"/>
      <c r="AI61" s="44"/>
      <c r="AJ61" s="44"/>
      <c r="AK61" s="44"/>
      <c r="AL61" s="46"/>
      <c r="AM61" s="43"/>
      <c r="AN61" s="45"/>
      <c r="AO61" s="47"/>
      <c r="AP61" s="44"/>
      <c r="AQ61" s="44"/>
      <c r="AR61" s="44"/>
      <c r="AS61" s="48"/>
      <c r="AT61" s="43"/>
      <c r="AU61" s="45"/>
      <c r="AV61" s="43"/>
      <c r="AW61" s="49"/>
      <c r="AX61" s="45"/>
      <c r="AY61" s="43"/>
      <c r="AZ61" s="43"/>
      <c r="BA61" s="43"/>
      <c r="BB61" s="47"/>
      <c r="BC61" s="50"/>
      <c r="BD61" s="44"/>
      <c r="BE61" s="44"/>
      <c r="BF61" s="44"/>
      <c r="BG61" s="50"/>
      <c r="BH61" s="44"/>
      <c r="BI61" s="50"/>
      <c r="BJ61" s="47"/>
      <c r="BK61" s="44"/>
      <c r="BL61" s="50"/>
      <c r="BM61" s="50"/>
      <c r="BN61" s="44"/>
      <c r="BO61" s="44"/>
      <c r="BP61" s="50"/>
      <c r="BQ61" s="44"/>
      <c r="BR61" s="47"/>
      <c r="BS61" s="50"/>
      <c r="BT61" s="43">
        <f t="shared" si="3"/>
        <v>0</v>
      </c>
      <c r="BU61" s="50"/>
      <c r="BV61" s="52"/>
    </row>
    <row r="62" spans="1:74" s="37" customFormat="1" ht="15" customHeight="1" x14ac:dyDescent="0.25">
      <c r="A62" s="78" t="s">
        <v>473</v>
      </c>
      <c r="B62" s="79" t="s">
        <v>474</v>
      </c>
      <c r="C62" s="26" t="s">
        <v>55</v>
      </c>
      <c r="D62" s="7">
        <v>25</v>
      </c>
      <c r="E62" s="7" t="s">
        <v>423</v>
      </c>
      <c r="F62" s="7" t="s">
        <v>417</v>
      </c>
      <c r="G62" s="7" t="s">
        <v>418</v>
      </c>
      <c r="H62" s="7" t="s">
        <v>58</v>
      </c>
      <c r="I62" s="27">
        <v>44956</v>
      </c>
      <c r="J62" s="7" t="s">
        <v>60</v>
      </c>
      <c r="K62" s="7" t="s">
        <v>61</v>
      </c>
      <c r="L62" s="7" t="s">
        <v>384</v>
      </c>
      <c r="M62" s="7" t="s">
        <v>419</v>
      </c>
      <c r="N62" s="7" t="s">
        <v>420</v>
      </c>
      <c r="O62" s="73"/>
      <c r="P62" s="28">
        <v>6000000</v>
      </c>
      <c r="Q62" s="28">
        <v>6000000</v>
      </c>
      <c r="R62" s="7">
        <v>15623</v>
      </c>
      <c r="S62" s="7" t="s">
        <v>64</v>
      </c>
      <c r="T62" s="7" t="s">
        <v>462</v>
      </c>
      <c r="U62" s="43"/>
      <c r="V62" s="44"/>
      <c r="W62" s="43"/>
      <c r="X62" s="43"/>
      <c r="Y62" s="45"/>
      <c r="Z62" s="43"/>
      <c r="AA62" s="44"/>
      <c r="AB62" s="43"/>
      <c r="AC62" s="43"/>
      <c r="AD62" s="43"/>
      <c r="AE62" s="43"/>
      <c r="AF62" s="44"/>
      <c r="AG62" s="44"/>
      <c r="AH62" s="44"/>
      <c r="AI62" s="44"/>
      <c r="AJ62" s="44"/>
      <c r="AK62" s="44"/>
      <c r="AL62" s="46"/>
      <c r="AM62" s="43"/>
      <c r="AN62" s="45"/>
      <c r="AO62" s="47"/>
      <c r="AP62" s="44"/>
      <c r="AQ62" s="44"/>
      <c r="AR62" s="44"/>
      <c r="AS62" s="48"/>
      <c r="AT62" s="43"/>
      <c r="AU62" s="45"/>
      <c r="AV62" s="43"/>
      <c r="AW62" s="45"/>
      <c r="AX62" s="45"/>
      <c r="AY62" s="43"/>
      <c r="AZ62" s="43"/>
      <c r="BA62" s="43"/>
      <c r="BB62" s="47"/>
      <c r="BC62" s="50"/>
      <c r="BD62" s="44"/>
      <c r="BE62" s="44"/>
      <c r="BF62" s="44"/>
      <c r="BG62" s="50"/>
      <c r="BH62" s="44"/>
      <c r="BI62" s="50"/>
      <c r="BJ62" s="47"/>
      <c r="BK62" s="44"/>
      <c r="BL62" s="50"/>
      <c r="BM62" s="50"/>
      <c r="BN62" s="44"/>
      <c r="BO62" s="44"/>
      <c r="BP62" s="50"/>
      <c r="BQ62" s="44"/>
      <c r="BR62" s="47"/>
      <c r="BS62" s="50"/>
      <c r="BT62" s="43">
        <f t="shared" si="3"/>
        <v>0</v>
      </c>
      <c r="BU62" s="50"/>
      <c r="BV62" s="52"/>
    </row>
    <row r="63" spans="1:74" s="37" customFormat="1" ht="15" customHeight="1" x14ac:dyDescent="0.25">
      <c r="A63" s="78" t="s">
        <v>473</v>
      </c>
      <c r="B63" s="79" t="s">
        <v>474</v>
      </c>
      <c r="C63" s="26" t="s">
        <v>55</v>
      </c>
      <c r="D63" s="57">
        <v>6</v>
      </c>
      <c r="E63" s="57" t="s">
        <v>423</v>
      </c>
      <c r="F63" s="57" t="s">
        <v>415</v>
      </c>
      <c r="G63" s="57" t="s">
        <v>421</v>
      </c>
      <c r="H63" s="57" t="s">
        <v>58</v>
      </c>
      <c r="I63" s="27">
        <v>44957</v>
      </c>
      <c r="J63" s="57" t="s">
        <v>60</v>
      </c>
      <c r="K63" s="57" t="s">
        <v>61</v>
      </c>
      <c r="L63" s="57" t="s">
        <v>422</v>
      </c>
      <c r="M63" s="57" t="s">
        <v>416</v>
      </c>
      <c r="N63" s="57">
        <v>80161500</v>
      </c>
      <c r="O63" s="74"/>
      <c r="P63" s="58">
        <v>29700000</v>
      </c>
      <c r="Q63" s="58">
        <v>29700000</v>
      </c>
      <c r="R63" s="57">
        <v>10223</v>
      </c>
      <c r="S63" s="57" t="s">
        <v>64</v>
      </c>
      <c r="T63" s="7" t="s">
        <v>462</v>
      </c>
      <c r="U63" s="59"/>
      <c r="V63" s="60"/>
      <c r="W63" s="59"/>
      <c r="X63" s="59"/>
      <c r="Y63" s="53"/>
      <c r="Z63" s="59"/>
      <c r="AA63" s="60"/>
      <c r="AB63" s="59"/>
      <c r="AC63" s="59"/>
      <c r="AD63" s="59"/>
      <c r="AE63" s="59"/>
      <c r="AF63" s="60"/>
      <c r="AG63" s="60"/>
      <c r="AH63" s="60"/>
      <c r="AI63" s="60"/>
      <c r="AJ63" s="60"/>
      <c r="AK63" s="60"/>
      <c r="AL63" s="46"/>
      <c r="AM63" s="59"/>
      <c r="AN63" s="53"/>
      <c r="AO63" s="61"/>
      <c r="AP63" s="60"/>
      <c r="AQ63" s="60"/>
      <c r="AR63" s="60"/>
      <c r="AS63" s="62"/>
      <c r="AT63" s="59"/>
      <c r="AU63" s="53"/>
      <c r="AV63" s="59"/>
      <c r="AW63" s="53"/>
      <c r="AX63" s="53"/>
      <c r="AY63" s="59"/>
      <c r="AZ63" s="59"/>
      <c r="BA63" s="59"/>
      <c r="BB63" s="61"/>
      <c r="BC63" s="63"/>
      <c r="BD63" s="60"/>
      <c r="BE63" s="60"/>
      <c r="BF63" s="60"/>
      <c r="BG63" s="63"/>
      <c r="BH63" s="60"/>
      <c r="BI63" s="63"/>
      <c r="BJ63" s="61"/>
      <c r="BK63" s="60"/>
      <c r="BL63" s="63"/>
      <c r="BM63" s="63"/>
      <c r="BN63" s="60"/>
      <c r="BO63" s="60"/>
      <c r="BP63" s="63"/>
      <c r="BQ63" s="60"/>
      <c r="BR63" s="61"/>
      <c r="BS63" s="63"/>
      <c r="BT63" s="43">
        <f t="shared" si="3"/>
        <v>0</v>
      </c>
      <c r="BU63" s="63"/>
      <c r="BV63" s="64"/>
    </row>
    <row r="64" spans="1:74" ht="15" customHeight="1" x14ac:dyDescent="0.25">
      <c r="A64" s="76"/>
      <c r="B64" s="8"/>
      <c r="C64" s="26"/>
      <c r="D64" s="7"/>
      <c r="E64" s="7"/>
      <c r="F64" s="7"/>
      <c r="G64" s="7"/>
      <c r="H64" s="7"/>
      <c r="I64" s="65"/>
      <c r="J64" s="7"/>
      <c r="K64" s="7"/>
      <c r="L64" s="7"/>
      <c r="M64" s="7"/>
      <c r="N64" s="7"/>
      <c r="O64" s="7"/>
      <c r="P64" s="28"/>
      <c r="Q64" s="28"/>
      <c r="R64" s="7"/>
      <c r="S64" s="7"/>
      <c r="T64" s="7"/>
      <c r="U64" s="7"/>
      <c r="V64" s="37"/>
      <c r="W64" s="7"/>
      <c r="X64" s="7"/>
      <c r="Y64" s="31"/>
      <c r="Z64" s="7"/>
      <c r="AA64" s="37"/>
      <c r="AB64" s="7"/>
      <c r="AC64" s="7"/>
      <c r="AD64" s="7"/>
      <c r="AE64" s="7"/>
      <c r="AF64" s="37"/>
      <c r="AG64" s="37"/>
      <c r="AH64" s="37"/>
      <c r="AI64" s="37"/>
      <c r="AJ64" s="37"/>
      <c r="AK64" s="66"/>
      <c r="AL64" s="67"/>
      <c r="AM64" s="7"/>
      <c r="AN64" s="31"/>
      <c r="AO64" s="36"/>
      <c r="AP64" s="37"/>
      <c r="AQ64" s="37"/>
      <c r="AR64" s="37"/>
      <c r="AS64" s="68"/>
      <c r="AT64" s="7"/>
      <c r="AU64" s="31"/>
      <c r="AV64" s="7"/>
      <c r="AW64" s="31"/>
      <c r="AX64" s="31"/>
      <c r="AY64" s="7"/>
      <c r="AZ64" s="7"/>
      <c r="BA64" s="7"/>
      <c r="BB64" s="36"/>
      <c r="BC64" s="39"/>
      <c r="BD64" s="37"/>
      <c r="BE64" s="37"/>
      <c r="BF64" s="37"/>
      <c r="BG64" s="39"/>
      <c r="BH64" s="37"/>
      <c r="BI64" s="39"/>
      <c r="BJ64" s="36"/>
      <c r="BK64" s="37"/>
      <c r="BL64" s="39"/>
      <c r="BM64" s="39"/>
      <c r="BN64" s="37"/>
      <c r="BO64" s="37"/>
      <c r="BP64" s="39"/>
      <c r="BQ64" s="37"/>
      <c r="BR64" s="36"/>
      <c r="BS64" s="39"/>
      <c r="BT64" s="7"/>
      <c r="BU64" s="39"/>
      <c r="BV64" s="40"/>
    </row>
    <row r="65" spans="1:74" ht="15" customHeight="1" x14ac:dyDescent="0.25">
      <c r="A65" s="76"/>
      <c r="B65" s="8"/>
      <c r="C65" s="26"/>
      <c r="D65" s="7"/>
      <c r="E65" s="7"/>
      <c r="F65" s="7"/>
      <c r="G65" s="7"/>
      <c r="H65" s="7"/>
      <c r="I65" s="65"/>
      <c r="J65" s="7"/>
      <c r="K65" s="7"/>
      <c r="L65" s="7"/>
      <c r="M65" s="7"/>
      <c r="N65" s="7"/>
      <c r="O65" s="7"/>
      <c r="P65" s="28"/>
      <c r="Q65" s="28"/>
      <c r="R65" s="7"/>
      <c r="S65" s="7"/>
      <c r="T65" s="7"/>
      <c r="U65" s="7"/>
      <c r="V65" s="37"/>
      <c r="W65" s="7"/>
      <c r="X65" s="7"/>
      <c r="Y65" s="31"/>
      <c r="Z65" s="7"/>
      <c r="AA65" s="37"/>
      <c r="AB65" s="7"/>
      <c r="AC65" s="7"/>
      <c r="AD65" s="7"/>
      <c r="AE65" s="7"/>
      <c r="AF65" s="37"/>
      <c r="AG65" s="37"/>
      <c r="AH65" s="37"/>
      <c r="AI65" s="37"/>
      <c r="AJ65" s="37"/>
      <c r="AK65" s="66"/>
      <c r="AL65" s="67"/>
      <c r="AM65" s="7"/>
      <c r="AN65" s="31"/>
      <c r="AO65" s="36"/>
      <c r="AP65" s="37"/>
      <c r="AQ65" s="37"/>
      <c r="AR65" s="37"/>
      <c r="AS65" s="68"/>
      <c r="AT65" s="7"/>
      <c r="AU65" s="31"/>
      <c r="AV65" s="7"/>
      <c r="AW65" s="31"/>
      <c r="AX65" s="31"/>
      <c r="AY65" s="7"/>
      <c r="AZ65" s="7"/>
      <c r="BA65" s="7"/>
      <c r="BB65" s="36"/>
      <c r="BC65" s="39"/>
      <c r="BD65" s="37"/>
      <c r="BE65" s="37"/>
      <c r="BF65" s="37"/>
      <c r="BG65" s="39"/>
      <c r="BH65" s="37"/>
      <c r="BI65" s="39"/>
      <c r="BJ65" s="36"/>
      <c r="BK65" s="37"/>
      <c r="BL65" s="39"/>
      <c r="BM65" s="39"/>
      <c r="BN65" s="37"/>
      <c r="BO65" s="37"/>
      <c r="BP65" s="39"/>
      <c r="BQ65" s="37"/>
      <c r="BR65" s="36"/>
      <c r="BS65" s="39"/>
      <c r="BT65" s="7"/>
      <c r="BU65" s="39"/>
      <c r="BV65" s="40"/>
    </row>
    <row r="66" spans="1:74" ht="15" customHeight="1" x14ac:dyDescent="0.25">
      <c r="A66" s="76"/>
      <c r="B66" s="8"/>
      <c r="C66" s="26"/>
      <c r="D66" s="7"/>
      <c r="E66" s="7"/>
      <c r="F66" s="7"/>
      <c r="G66" s="7"/>
      <c r="H66" s="7"/>
      <c r="I66" s="65"/>
      <c r="J66" s="7"/>
      <c r="K66" s="7"/>
      <c r="L66" s="7"/>
      <c r="M66" s="7"/>
      <c r="N66" s="7"/>
      <c r="O66" s="7"/>
      <c r="P66" s="28"/>
      <c r="Q66" s="28"/>
      <c r="R66" s="7"/>
      <c r="S66" s="7"/>
      <c r="T66" s="7"/>
      <c r="U66" s="7"/>
      <c r="V66" s="37"/>
      <c r="W66" s="7"/>
      <c r="X66" s="7"/>
      <c r="Y66" s="31"/>
      <c r="Z66" s="7"/>
      <c r="AA66" s="37"/>
      <c r="AB66" s="7"/>
      <c r="AC66" s="7"/>
      <c r="AD66" s="7"/>
      <c r="AE66" s="7"/>
      <c r="AF66" s="37"/>
      <c r="AG66" s="37"/>
      <c r="AH66" s="37"/>
      <c r="AI66" s="37"/>
      <c r="AJ66" s="37"/>
      <c r="AK66" s="66"/>
      <c r="AL66" s="67"/>
      <c r="AM66" s="7"/>
      <c r="AN66" s="31"/>
      <c r="AO66" s="36"/>
      <c r="AP66" s="37"/>
      <c r="AQ66" s="37"/>
      <c r="AR66" s="37"/>
      <c r="AS66" s="68"/>
      <c r="AT66" s="7"/>
      <c r="AU66" s="31"/>
      <c r="AV66" s="7"/>
      <c r="AW66" s="31"/>
      <c r="AX66" s="31"/>
      <c r="AY66" s="7"/>
      <c r="AZ66" s="7"/>
      <c r="BA66" s="7"/>
      <c r="BB66" s="36"/>
      <c r="BC66" s="39"/>
      <c r="BD66" s="37"/>
      <c r="BE66" s="37"/>
      <c r="BF66" s="37"/>
      <c r="BG66" s="39"/>
      <c r="BH66" s="37"/>
      <c r="BI66" s="39"/>
      <c r="BJ66" s="36"/>
      <c r="BK66" s="37"/>
      <c r="BL66" s="39"/>
      <c r="BM66" s="39"/>
      <c r="BN66" s="37"/>
      <c r="BO66" s="37"/>
      <c r="BP66" s="39"/>
      <c r="BQ66" s="37"/>
      <c r="BR66" s="36"/>
      <c r="BS66" s="39"/>
      <c r="BT66" s="7"/>
      <c r="BU66" s="39"/>
      <c r="BV66" s="40"/>
    </row>
    <row r="67" spans="1:74" ht="15" customHeight="1" x14ac:dyDescent="0.25">
      <c r="A67" s="76"/>
      <c r="B67" s="8"/>
      <c r="C67" s="26"/>
      <c r="D67" s="7"/>
      <c r="E67" s="7"/>
      <c r="F67" s="7"/>
      <c r="G67" s="7"/>
      <c r="H67" s="7"/>
      <c r="I67" s="65"/>
      <c r="J67" s="7"/>
      <c r="K67" s="7"/>
      <c r="L67" s="7"/>
      <c r="M67" s="7"/>
      <c r="N67" s="7"/>
      <c r="O67" s="7"/>
      <c r="P67" s="28"/>
      <c r="Q67" s="28"/>
      <c r="R67" s="7"/>
      <c r="S67" s="7"/>
      <c r="T67" s="7"/>
      <c r="U67" s="7"/>
      <c r="V67" s="37"/>
      <c r="W67" s="7"/>
      <c r="X67" s="7"/>
      <c r="Y67" s="31"/>
      <c r="Z67" s="7"/>
      <c r="AA67" s="37"/>
      <c r="AB67" s="7"/>
      <c r="AC67" s="7"/>
      <c r="AD67" s="7"/>
      <c r="AE67" s="7"/>
      <c r="AF67" s="37"/>
      <c r="AG67" s="37"/>
      <c r="AH67" s="37"/>
      <c r="AI67" s="37"/>
      <c r="AJ67" s="37"/>
      <c r="AK67" s="66"/>
      <c r="AL67" s="67"/>
      <c r="AM67" s="7"/>
      <c r="AN67" s="31"/>
      <c r="AO67" s="36"/>
      <c r="AP67" s="37"/>
      <c r="AQ67" s="37"/>
      <c r="AR67" s="37"/>
      <c r="AS67" s="68"/>
      <c r="AT67" s="7"/>
      <c r="AU67" s="31"/>
      <c r="AV67" s="7"/>
      <c r="AW67" s="31"/>
      <c r="AX67" s="31"/>
      <c r="AY67" s="7"/>
      <c r="AZ67" s="7"/>
      <c r="BA67" s="7"/>
      <c r="BB67" s="36"/>
      <c r="BC67" s="39"/>
      <c r="BD67" s="37"/>
      <c r="BE67" s="37"/>
      <c r="BF67" s="37"/>
      <c r="BG67" s="39"/>
      <c r="BH67" s="37"/>
      <c r="BI67" s="39"/>
      <c r="BJ67" s="36"/>
      <c r="BK67" s="37"/>
      <c r="BL67" s="39"/>
      <c r="BM67" s="39"/>
      <c r="BN67" s="37"/>
      <c r="BO67" s="37"/>
      <c r="BP67" s="39"/>
      <c r="BQ67" s="37"/>
      <c r="BR67" s="36"/>
      <c r="BS67" s="39"/>
      <c r="BT67" s="7"/>
      <c r="BU67" s="39"/>
      <c r="BV67" s="40"/>
    </row>
    <row r="68" spans="1:74" ht="15" customHeight="1" x14ac:dyDescent="0.25">
      <c r="A68" s="76"/>
      <c r="B68" s="8"/>
      <c r="C68" s="26"/>
      <c r="D68" s="7"/>
      <c r="E68" s="7"/>
      <c r="F68" s="7"/>
      <c r="G68" s="7"/>
      <c r="H68" s="7"/>
      <c r="I68" s="65"/>
      <c r="J68" s="7"/>
      <c r="K68" s="7"/>
      <c r="L68" s="7"/>
      <c r="M68" s="7"/>
      <c r="N68" s="7"/>
      <c r="O68" s="7"/>
      <c r="P68" s="28"/>
      <c r="Q68" s="28"/>
      <c r="R68" s="7"/>
      <c r="S68" s="7"/>
      <c r="T68" s="7"/>
      <c r="U68" s="7"/>
      <c r="V68" s="37"/>
      <c r="W68" s="7"/>
      <c r="X68" s="7"/>
      <c r="Y68" s="31"/>
      <c r="Z68" s="7"/>
      <c r="AA68" s="37"/>
      <c r="AB68" s="7"/>
      <c r="AC68" s="7"/>
      <c r="AD68" s="7"/>
      <c r="AE68" s="7"/>
      <c r="AF68" s="37"/>
      <c r="AG68" s="37"/>
      <c r="AH68" s="37"/>
      <c r="AI68" s="37"/>
      <c r="AJ68" s="37"/>
      <c r="AK68" s="66"/>
      <c r="AL68" s="67"/>
      <c r="AM68" s="7"/>
      <c r="AN68" s="31"/>
      <c r="AO68" s="36"/>
      <c r="AP68" s="37"/>
      <c r="AQ68" s="37"/>
      <c r="AR68" s="37"/>
      <c r="AS68" s="68"/>
      <c r="AT68" s="7"/>
      <c r="AU68" s="31"/>
      <c r="AV68" s="7"/>
      <c r="AW68" s="31"/>
      <c r="AX68" s="31"/>
      <c r="AY68" s="7"/>
      <c r="AZ68" s="7"/>
      <c r="BA68" s="7"/>
      <c r="BB68" s="36"/>
      <c r="BC68" s="39"/>
      <c r="BD68" s="37"/>
      <c r="BE68" s="37"/>
      <c r="BF68" s="37"/>
      <c r="BG68" s="39"/>
      <c r="BH68" s="37"/>
      <c r="BI68" s="39"/>
      <c r="BJ68" s="36"/>
      <c r="BK68" s="37"/>
      <c r="BL68" s="39"/>
      <c r="BM68" s="39"/>
      <c r="BN68" s="37"/>
      <c r="BO68" s="37"/>
      <c r="BP68" s="39"/>
      <c r="BQ68" s="37"/>
      <c r="BR68" s="36"/>
      <c r="BS68" s="39"/>
      <c r="BT68" s="7"/>
      <c r="BU68" s="39"/>
      <c r="BV68" s="40"/>
    </row>
    <row r="69" spans="1:74" ht="15" customHeight="1" x14ac:dyDescent="0.25">
      <c r="A69" s="76"/>
      <c r="B69" s="8"/>
      <c r="C69" s="26"/>
      <c r="D69" s="7"/>
      <c r="E69" s="7"/>
      <c r="F69" s="7"/>
      <c r="G69" s="7"/>
      <c r="H69" s="7"/>
      <c r="I69" s="65"/>
      <c r="J69" s="7"/>
      <c r="K69" s="7"/>
      <c r="L69" s="7"/>
      <c r="M69" s="7"/>
      <c r="N69" s="7"/>
      <c r="O69" s="7"/>
      <c r="P69" s="28"/>
      <c r="Q69" s="28"/>
      <c r="R69" s="7"/>
      <c r="S69" s="7"/>
      <c r="T69" s="7"/>
      <c r="U69" s="7"/>
      <c r="V69" s="37"/>
      <c r="W69" s="7"/>
      <c r="X69" s="7"/>
      <c r="Y69" s="31"/>
      <c r="Z69" s="7"/>
      <c r="AA69" s="37"/>
      <c r="AB69" s="7"/>
      <c r="AC69" s="7"/>
      <c r="AD69" s="7"/>
      <c r="AE69" s="7"/>
      <c r="AF69" s="37"/>
      <c r="AG69" s="37"/>
      <c r="AH69" s="37"/>
      <c r="AI69" s="37"/>
      <c r="AJ69" s="37"/>
      <c r="AK69" s="66"/>
      <c r="AL69" s="67"/>
      <c r="AM69" s="7"/>
      <c r="AN69" s="31"/>
      <c r="AO69" s="36"/>
      <c r="AP69" s="37"/>
      <c r="AQ69" s="37"/>
      <c r="AR69" s="37"/>
      <c r="AS69" s="68"/>
      <c r="AT69" s="7"/>
      <c r="AU69" s="31"/>
      <c r="AV69" s="7"/>
      <c r="AW69" s="31"/>
      <c r="AX69" s="31"/>
      <c r="AY69" s="7"/>
      <c r="AZ69" s="7"/>
      <c r="BA69" s="7"/>
      <c r="BB69" s="36"/>
      <c r="BC69" s="39"/>
      <c r="BD69" s="37"/>
      <c r="BE69" s="37"/>
      <c r="BF69" s="37"/>
      <c r="BG69" s="39"/>
      <c r="BH69" s="37"/>
      <c r="BI69" s="39"/>
      <c r="BJ69" s="36"/>
      <c r="BK69" s="37"/>
      <c r="BL69" s="39"/>
      <c r="BM69" s="39"/>
      <c r="BN69" s="37"/>
      <c r="BO69" s="37"/>
      <c r="BP69" s="39"/>
      <c r="BQ69" s="37"/>
      <c r="BR69" s="36"/>
      <c r="BS69" s="39"/>
      <c r="BT69" s="7"/>
      <c r="BU69" s="39"/>
      <c r="BV69" s="40"/>
    </row>
    <row r="70" spans="1:74" ht="15" customHeight="1" x14ac:dyDescent="0.25">
      <c r="A70" s="76"/>
      <c r="B70" s="8"/>
      <c r="C70" s="26"/>
      <c r="D70" s="7"/>
      <c r="E70" s="7"/>
      <c r="F70" s="7"/>
      <c r="G70" s="7"/>
      <c r="H70" s="7"/>
      <c r="I70" s="65"/>
      <c r="J70" s="7"/>
      <c r="K70" s="7"/>
      <c r="L70" s="7"/>
      <c r="M70" s="7"/>
      <c r="N70" s="7"/>
      <c r="O70" s="7"/>
      <c r="P70" s="28"/>
      <c r="Q70" s="28"/>
      <c r="R70" s="7"/>
      <c r="S70" s="7"/>
      <c r="T70" s="7"/>
      <c r="U70" s="7"/>
      <c r="V70" s="37"/>
      <c r="W70" s="7"/>
      <c r="X70" s="7"/>
      <c r="Y70" s="31"/>
      <c r="Z70" s="7"/>
      <c r="AA70" s="37"/>
      <c r="AB70" s="7"/>
      <c r="AC70" s="7"/>
      <c r="AD70" s="7"/>
      <c r="AE70" s="7"/>
      <c r="AF70" s="37"/>
      <c r="AG70" s="37"/>
      <c r="AH70" s="37"/>
      <c r="AI70" s="37"/>
      <c r="AJ70" s="37"/>
      <c r="AK70" s="66"/>
      <c r="AL70" s="67"/>
      <c r="AM70" s="7"/>
      <c r="AN70" s="31"/>
      <c r="AO70" s="36"/>
      <c r="AP70" s="37"/>
      <c r="AQ70" s="37"/>
      <c r="AR70" s="37"/>
      <c r="AS70" s="68"/>
      <c r="AT70" s="7"/>
      <c r="AU70" s="31"/>
      <c r="AV70" s="7"/>
      <c r="AW70" s="31"/>
      <c r="AX70" s="31"/>
      <c r="AY70" s="7"/>
      <c r="AZ70" s="7"/>
      <c r="BA70" s="7"/>
      <c r="BB70" s="36"/>
      <c r="BC70" s="39"/>
      <c r="BD70" s="37"/>
      <c r="BE70" s="37"/>
      <c r="BF70" s="37"/>
      <c r="BG70" s="39"/>
      <c r="BH70" s="37"/>
      <c r="BI70" s="39"/>
      <c r="BJ70" s="36"/>
      <c r="BK70" s="37"/>
      <c r="BL70" s="39"/>
      <c r="BM70" s="39"/>
      <c r="BN70" s="37"/>
      <c r="BO70" s="37"/>
      <c r="BP70" s="39"/>
      <c r="BQ70" s="37"/>
      <c r="BR70" s="36"/>
      <c r="BS70" s="39"/>
      <c r="BT70" s="7"/>
      <c r="BU70" s="39"/>
      <c r="BV70" s="40"/>
    </row>
    <row r="71" spans="1:74" ht="15" customHeight="1" x14ac:dyDescent="0.25">
      <c r="A71" s="76"/>
      <c r="B71" s="8"/>
      <c r="C71" s="26"/>
      <c r="D71" s="7"/>
      <c r="E71" s="7"/>
      <c r="F71" s="7"/>
      <c r="G71" s="7"/>
      <c r="H71" s="7"/>
      <c r="I71" s="65"/>
      <c r="J71" s="7"/>
      <c r="K71" s="7"/>
      <c r="L71" s="7"/>
      <c r="M71" s="7"/>
      <c r="N71" s="7"/>
      <c r="O71" s="7"/>
      <c r="P71" s="28"/>
      <c r="Q71" s="28"/>
      <c r="R71" s="7"/>
      <c r="S71" s="7"/>
      <c r="T71" s="7"/>
      <c r="U71" s="7"/>
      <c r="V71" s="37"/>
      <c r="W71" s="7"/>
      <c r="X71" s="7"/>
      <c r="Y71" s="31"/>
      <c r="Z71" s="7"/>
      <c r="AA71" s="37"/>
      <c r="AB71" s="7"/>
      <c r="AC71" s="7"/>
      <c r="AD71" s="7"/>
      <c r="AE71" s="7"/>
      <c r="AF71" s="37"/>
      <c r="AG71" s="37"/>
      <c r="AH71" s="37"/>
      <c r="AI71" s="37"/>
      <c r="AJ71" s="37"/>
      <c r="AK71" s="66"/>
      <c r="AL71" s="67"/>
      <c r="AM71" s="7"/>
      <c r="AN71" s="31"/>
      <c r="AO71" s="36"/>
      <c r="AP71" s="37"/>
      <c r="AQ71" s="37"/>
      <c r="AR71" s="37"/>
      <c r="AS71" s="68"/>
      <c r="AT71" s="7"/>
      <c r="AU71" s="31"/>
      <c r="AV71" s="7"/>
      <c r="AW71" s="31"/>
      <c r="AX71" s="31"/>
      <c r="AY71" s="7"/>
      <c r="AZ71" s="7"/>
      <c r="BA71" s="7"/>
      <c r="BB71" s="36"/>
      <c r="BC71" s="39"/>
      <c r="BD71" s="37"/>
      <c r="BE71" s="37"/>
      <c r="BF71" s="37"/>
      <c r="BG71" s="39"/>
      <c r="BH71" s="37"/>
      <c r="BI71" s="39"/>
      <c r="BJ71" s="36"/>
      <c r="BK71" s="37"/>
      <c r="BL71" s="39"/>
      <c r="BM71" s="39"/>
      <c r="BN71" s="37"/>
      <c r="BO71" s="37"/>
      <c r="BP71" s="39"/>
      <c r="BQ71" s="37"/>
      <c r="BR71" s="36"/>
      <c r="BS71" s="39"/>
      <c r="BT71" s="7"/>
      <c r="BU71" s="39"/>
      <c r="BV71" s="40"/>
    </row>
    <row r="72" spans="1:74" ht="15" customHeight="1" x14ac:dyDescent="0.25">
      <c r="A72" s="76"/>
      <c r="B72" s="8"/>
      <c r="C72" s="26"/>
      <c r="D72" s="7"/>
      <c r="E72" s="7"/>
      <c r="F72" s="7"/>
      <c r="G72" s="7"/>
      <c r="H72" s="7"/>
      <c r="I72" s="65"/>
      <c r="J72" s="7"/>
      <c r="K72" s="7"/>
      <c r="L72" s="7"/>
      <c r="M72" s="7"/>
      <c r="N72" s="7"/>
      <c r="O72" s="7"/>
      <c r="P72" s="28"/>
      <c r="Q72" s="28"/>
      <c r="R72" s="7"/>
      <c r="S72" s="7"/>
      <c r="T72" s="7"/>
      <c r="U72" s="7"/>
      <c r="V72" s="37"/>
      <c r="W72" s="7"/>
      <c r="X72" s="7"/>
      <c r="Y72" s="31"/>
      <c r="Z72" s="7"/>
      <c r="AA72" s="37"/>
      <c r="AB72" s="7"/>
      <c r="AC72" s="7"/>
      <c r="AD72" s="7"/>
      <c r="AE72" s="7"/>
      <c r="AF72" s="37"/>
      <c r="AG72" s="37"/>
      <c r="AH72" s="37"/>
      <c r="AI72" s="37"/>
      <c r="AJ72" s="37"/>
      <c r="AK72" s="66"/>
      <c r="AL72" s="67"/>
      <c r="AM72" s="7"/>
      <c r="AN72" s="31"/>
      <c r="AO72" s="36"/>
      <c r="AP72" s="37"/>
      <c r="AQ72" s="37"/>
      <c r="AR72" s="37"/>
      <c r="AS72" s="68"/>
      <c r="AT72" s="7"/>
      <c r="AU72" s="31"/>
      <c r="AV72" s="7"/>
      <c r="AW72" s="31"/>
      <c r="AX72" s="31"/>
      <c r="AY72" s="7"/>
      <c r="AZ72" s="7"/>
      <c r="BA72" s="7"/>
      <c r="BB72" s="36"/>
      <c r="BC72" s="39"/>
      <c r="BD72" s="37"/>
      <c r="BE72" s="37"/>
      <c r="BF72" s="37"/>
      <c r="BG72" s="39"/>
      <c r="BH72" s="37"/>
      <c r="BI72" s="39"/>
      <c r="BJ72" s="36"/>
      <c r="BK72" s="37"/>
      <c r="BL72" s="39"/>
      <c r="BM72" s="39"/>
      <c r="BN72" s="37"/>
      <c r="BO72" s="37"/>
      <c r="BP72" s="39"/>
      <c r="BQ72" s="37"/>
      <c r="BR72" s="36"/>
      <c r="BS72" s="39"/>
      <c r="BT72" s="7"/>
      <c r="BU72" s="39"/>
      <c r="BV72" s="40"/>
    </row>
    <row r="73" spans="1:74" ht="15" customHeight="1" x14ac:dyDescent="0.25">
      <c r="A73" s="76"/>
      <c r="B73" s="8"/>
      <c r="C73" s="26"/>
      <c r="D73" s="7"/>
      <c r="E73" s="7"/>
      <c r="F73" s="7"/>
      <c r="G73" s="7"/>
      <c r="H73" s="7"/>
      <c r="I73" s="65"/>
      <c r="J73" s="7"/>
      <c r="K73" s="7"/>
      <c r="L73" s="7"/>
      <c r="M73" s="7"/>
      <c r="N73" s="7"/>
      <c r="O73" s="7"/>
      <c r="P73" s="28"/>
      <c r="Q73" s="28"/>
      <c r="R73" s="7"/>
      <c r="S73" s="7"/>
      <c r="T73" s="7"/>
      <c r="U73" s="7"/>
      <c r="V73" s="37"/>
      <c r="W73" s="7"/>
      <c r="X73" s="7"/>
      <c r="Y73" s="31"/>
      <c r="Z73" s="7"/>
      <c r="AA73" s="37"/>
      <c r="AB73" s="7"/>
      <c r="AC73" s="7"/>
      <c r="AD73" s="7"/>
      <c r="AE73" s="7"/>
      <c r="AF73" s="37"/>
      <c r="AG73" s="37"/>
      <c r="AH73" s="37"/>
      <c r="AI73" s="37"/>
      <c r="AJ73" s="37"/>
      <c r="AK73" s="66"/>
      <c r="AL73" s="67"/>
      <c r="AM73" s="7"/>
      <c r="AN73" s="31"/>
      <c r="AO73" s="36"/>
      <c r="AP73" s="37"/>
      <c r="AQ73" s="37"/>
      <c r="AR73" s="37"/>
      <c r="AS73" s="68"/>
      <c r="AT73" s="7"/>
      <c r="AU73" s="31"/>
      <c r="AV73" s="7"/>
      <c r="AW73" s="31"/>
      <c r="AX73" s="31"/>
      <c r="AY73" s="7"/>
      <c r="AZ73" s="7"/>
      <c r="BA73" s="7"/>
      <c r="BB73" s="36"/>
      <c r="BC73" s="39"/>
      <c r="BD73" s="37"/>
      <c r="BE73" s="37"/>
      <c r="BF73" s="37"/>
      <c r="BG73" s="39"/>
      <c r="BH73" s="37"/>
      <c r="BI73" s="39"/>
      <c r="BJ73" s="36"/>
      <c r="BK73" s="37"/>
      <c r="BL73" s="39"/>
      <c r="BM73" s="39"/>
      <c r="BN73" s="37"/>
      <c r="BO73" s="37"/>
      <c r="BP73" s="39"/>
      <c r="BQ73" s="37"/>
      <c r="BR73" s="36"/>
      <c r="BS73" s="39"/>
      <c r="BT73" s="7"/>
      <c r="BU73" s="39"/>
      <c r="BV73" s="40"/>
    </row>
    <row r="74" spans="1:74" ht="15" customHeight="1" x14ac:dyDescent="0.25">
      <c r="A74" s="76"/>
      <c r="B74" s="8"/>
      <c r="C74" s="26"/>
      <c r="D74" s="7"/>
      <c r="E74" s="7"/>
      <c r="F74" s="7"/>
      <c r="G74" s="7"/>
      <c r="H74" s="7"/>
      <c r="I74" s="65"/>
      <c r="J74" s="7"/>
      <c r="K74" s="7"/>
      <c r="L74" s="7"/>
      <c r="M74" s="7"/>
      <c r="N74" s="7"/>
      <c r="O74" s="7"/>
      <c r="P74" s="28"/>
      <c r="Q74" s="28"/>
      <c r="R74" s="7"/>
      <c r="S74" s="7"/>
      <c r="T74" s="7"/>
      <c r="U74" s="7"/>
      <c r="V74" s="37"/>
      <c r="W74" s="7"/>
      <c r="X74" s="7"/>
      <c r="Y74" s="31"/>
      <c r="Z74" s="7"/>
      <c r="AA74" s="37"/>
      <c r="AB74" s="7"/>
      <c r="AC74" s="7"/>
      <c r="AD74" s="7"/>
      <c r="AE74" s="7"/>
      <c r="AF74" s="37"/>
      <c r="AG74" s="37"/>
      <c r="AH74" s="37"/>
      <c r="AI74" s="37"/>
      <c r="AJ74" s="37"/>
      <c r="AK74" s="66"/>
      <c r="AL74" s="67"/>
      <c r="AM74" s="7"/>
      <c r="AN74" s="31"/>
      <c r="AO74" s="36"/>
      <c r="AP74" s="37"/>
      <c r="AQ74" s="37"/>
      <c r="AR74" s="37"/>
      <c r="AS74" s="68"/>
      <c r="AT74" s="7"/>
      <c r="AU74" s="31"/>
      <c r="AV74" s="7"/>
      <c r="AW74" s="31"/>
      <c r="AX74" s="31"/>
      <c r="AY74" s="7"/>
      <c r="AZ74" s="7"/>
      <c r="BA74" s="7"/>
      <c r="BB74" s="36"/>
      <c r="BC74" s="39"/>
      <c r="BD74" s="37"/>
      <c r="BE74" s="37"/>
      <c r="BF74" s="37"/>
      <c r="BG74" s="39"/>
      <c r="BH74" s="37"/>
      <c r="BI74" s="39"/>
      <c r="BJ74" s="36"/>
      <c r="BK74" s="37"/>
      <c r="BL74" s="39"/>
      <c r="BM74" s="39"/>
      <c r="BN74" s="37"/>
      <c r="BO74" s="37"/>
      <c r="BP74" s="39"/>
      <c r="BQ74" s="37"/>
      <c r="BR74" s="36"/>
      <c r="BS74" s="39"/>
      <c r="BT74" s="7"/>
      <c r="BU74" s="39"/>
      <c r="BV74" s="40"/>
    </row>
    <row r="75" spans="1:74" ht="15" customHeight="1" x14ac:dyDescent="0.25">
      <c r="A75" s="77"/>
      <c r="B75" s="11"/>
      <c r="C75" s="26"/>
      <c r="D75" s="7"/>
      <c r="E75" s="7"/>
      <c r="F75" s="7"/>
      <c r="G75" s="7"/>
      <c r="H75" s="7"/>
      <c r="I75" s="65"/>
      <c r="J75" s="7"/>
      <c r="K75" s="7"/>
      <c r="L75" s="7"/>
      <c r="M75" s="7"/>
      <c r="N75" s="7"/>
      <c r="O75" s="7"/>
      <c r="P75" s="28"/>
      <c r="Q75" s="28"/>
      <c r="R75" s="7"/>
      <c r="S75" s="7"/>
      <c r="T75" s="7"/>
      <c r="U75" s="7"/>
      <c r="V75" s="37"/>
      <c r="W75" s="7"/>
      <c r="X75" s="7"/>
      <c r="Y75" s="31"/>
      <c r="Z75" s="7"/>
      <c r="AA75" s="37"/>
      <c r="AB75" s="7"/>
      <c r="AC75" s="7"/>
      <c r="AD75" s="7"/>
      <c r="AE75" s="7"/>
      <c r="AF75" s="37"/>
      <c r="AG75" s="37"/>
      <c r="AH75" s="37"/>
      <c r="AI75" s="37"/>
      <c r="AJ75" s="37"/>
      <c r="AK75" s="66"/>
      <c r="AL75" s="67"/>
      <c r="AM75" s="7"/>
      <c r="AN75" s="31"/>
      <c r="AO75" s="36"/>
      <c r="AP75" s="37"/>
      <c r="AQ75" s="37"/>
      <c r="AR75" s="37"/>
      <c r="AS75" s="68"/>
      <c r="AT75" s="7"/>
      <c r="AU75" s="31"/>
      <c r="AV75" s="7"/>
      <c r="AW75" s="31"/>
      <c r="AX75" s="31"/>
      <c r="AY75" s="7"/>
      <c r="AZ75" s="7"/>
      <c r="BA75" s="7"/>
      <c r="BB75" s="36"/>
      <c r="BC75" s="39"/>
      <c r="BD75" s="37"/>
      <c r="BE75" s="37"/>
      <c r="BF75" s="37"/>
      <c r="BG75" s="39"/>
      <c r="BH75" s="37"/>
      <c r="BI75" s="39"/>
      <c r="BJ75" s="36"/>
      <c r="BK75" s="37"/>
      <c r="BL75" s="39"/>
      <c r="BM75" s="39"/>
      <c r="BN75" s="37"/>
      <c r="BO75" s="37"/>
      <c r="BP75" s="39"/>
      <c r="BQ75" s="37"/>
      <c r="BR75" s="36"/>
      <c r="BS75" s="39"/>
      <c r="BT75" s="7"/>
      <c r="BU75" s="39"/>
      <c r="BV75" s="40"/>
    </row>
    <row r="76" spans="1:74" ht="15" customHeight="1" x14ac:dyDescent="0.25">
      <c r="A76" s="76"/>
      <c r="B76" s="76"/>
      <c r="C76" s="8"/>
      <c r="D76" s="1"/>
      <c r="E76" s="7"/>
      <c r="F76" s="1"/>
      <c r="G76" s="86"/>
      <c r="H76" s="1"/>
      <c r="I76" s="87"/>
      <c r="J76" s="1"/>
      <c r="K76" s="1"/>
      <c r="L76" s="1"/>
      <c r="M76" s="1"/>
      <c r="N76" s="6"/>
      <c r="O76" s="6"/>
      <c r="P76" s="6"/>
      <c r="Q76" s="6"/>
      <c r="R76" s="1"/>
      <c r="S76" s="1"/>
      <c r="T76" s="1"/>
      <c r="U76" s="1"/>
      <c r="V76" s="2"/>
      <c r="W76" s="86"/>
      <c r="X76" s="1"/>
      <c r="Y76" s="86"/>
      <c r="Z76" s="1"/>
      <c r="AA76" s="2"/>
      <c r="AB76" s="1"/>
      <c r="AC76" s="1"/>
      <c r="AD76" s="1"/>
      <c r="AE76" s="1"/>
      <c r="AF76" s="2"/>
      <c r="AG76" s="2"/>
      <c r="AH76" s="2"/>
      <c r="AI76" s="37"/>
      <c r="AJ76" s="37"/>
      <c r="AK76" s="88"/>
      <c r="AL76" s="89">
        <f ca="1">+YEAR(TODAY())-YEAR(Tabla1[[#This Row],[FECHA DE NACIMIENTO]])</f>
        <v>123</v>
      </c>
      <c r="AM76" s="6"/>
      <c r="AN76" s="86"/>
      <c r="AO76" s="4"/>
      <c r="AP76" s="2"/>
      <c r="AQ76" s="5"/>
      <c r="AR76" s="2"/>
      <c r="AS76" s="90"/>
      <c r="AT76" s="1"/>
      <c r="AU76" s="86"/>
      <c r="AV76" s="86"/>
      <c r="AW76" s="86"/>
      <c r="AX76" s="86"/>
      <c r="AY76" s="1"/>
      <c r="AZ76" s="6"/>
      <c r="BA76" s="86"/>
      <c r="BB76" s="4"/>
      <c r="BC76" s="3"/>
      <c r="BD76" s="2"/>
      <c r="BE76" s="3"/>
      <c r="BF76" s="2"/>
      <c r="BG76" s="3"/>
      <c r="BH76" s="4"/>
      <c r="BI76" s="3"/>
      <c r="BJ76" s="4"/>
      <c r="BK76" s="3"/>
      <c r="BL76" s="3"/>
      <c r="BM76" s="3"/>
      <c r="BN76" s="3"/>
      <c r="BO76" s="2"/>
      <c r="BP76" s="3"/>
      <c r="BQ76" s="3"/>
      <c r="BR76" s="4"/>
      <c r="BS76" s="3"/>
      <c r="BT76" s="1"/>
      <c r="BU76" s="3"/>
      <c r="BV76" s="10"/>
    </row>
    <row r="77" spans="1:74" ht="15" customHeight="1" x14ac:dyDescent="0.25">
      <c r="A77" s="76"/>
      <c r="B77" s="76"/>
      <c r="C77" s="8"/>
      <c r="D77" s="1"/>
      <c r="E77" s="7"/>
      <c r="F77" s="1"/>
      <c r="G77" s="86"/>
      <c r="H77" s="1"/>
      <c r="I77" s="87"/>
      <c r="J77" s="1"/>
      <c r="K77" s="1"/>
      <c r="L77" s="1"/>
      <c r="M77" s="1"/>
      <c r="N77" s="6"/>
      <c r="O77" s="6"/>
      <c r="P77" s="6"/>
      <c r="Q77" s="6"/>
      <c r="R77" s="1"/>
      <c r="S77" s="1"/>
      <c r="T77" s="1"/>
      <c r="U77" s="1"/>
      <c r="V77" s="2"/>
      <c r="W77" s="86"/>
      <c r="X77" s="1"/>
      <c r="Y77" s="86"/>
      <c r="Z77" s="1"/>
      <c r="AA77" s="2"/>
      <c r="AB77" s="1"/>
      <c r="AC77" s="1"/>
      <c r="AD77" s="1"/>
      <c r="AE77" s="1"/>
      <c r="AF77" s="2"/>
      <c r="AG77" s="2"/>
      <c r="AH77" s="2"/>
      <c r="AI77" s="37"/>
      <c r="AJ77" s="37"/>
      <c r="AK77" s="88"/>
      <c r="AL77" s="89">
        <f ca="1">+YEAR(TODAY())-YEAR(Tabla1[[#This Row],[FECHA DE NACIMIENTO]])</f>
        <v>123</v>
      </c>
      <c r="AM77" s="6"/>
      <c r="AN77" s="86"/>
      <c r="AO77" s="4"/>
      <c r="AP77" s="2"/>
      <c r="AQ77" s="5"/>
      <c r="AR77" s="2"/>
      <c r="AS77" s="90"/>
      <c r="AT77" s="1"/>
      <c r="AU77" s="86"/>
      <c r="AV77" s="86"/>
      <c r="AW77" s="86"/>
      <c r="AX77" s="86"/>
      <c r="AY77" s="1"/>
      <c r="AZ77" s="6"/>
      <c r="BA77" s="86"/>
      <c r="BB77" s="4"/>
      <c r="BC77" s="3"/>
      <c r="BD77" s="2"/>
      <c r="BE77" s="3"/>
      <c r="BF77" s="2"/>
      <c r="BG77" s="3"/>
      <c r="BH77" s="4"/>
      <c r="BI77" s="3"/>
      <c r="BJ77" s="4"/>
      <c r="BK77" s="3"/>
      <c r="BL77" s="3"/>
      <c r="BM77" s="3"/>
      <c r="BN77" s="3"/>
      <c r="BO77" s="2"/>
      <c r="BP77" s="3"/>
      <c r="BQ77" s="3"/>
      <c r="BR77" s="4"/>
      <c r="BS77" s="3"/>
      <c r="BT77" s="1"/>
      <c r="BU77" s="3"/>
      <c r="BV77" s="10"/>
    </row>
    <row r="78" spans="1:74" ht="15" customHeight="1" x14ac:dyDescent="0.25">
      <c r="A78" s="76"/>
      <c r="B78" s="76"/>
      <c r="C78" s="8"/>
      <c r="D78" s="1"/>
      <c r="E78" s="7"/>
      <c r="F78" s="1"/>
      <c r="G78" s="86"/>
      <c r="H78" s="1"/>
      <c r="I78" s="87"/>
      <c r="J78" s="1"/>
      <c r="K78" s="1"/>
      <c r="L78" s="1"/>
      <c r="M78" s="1"/>
      <c r="N78" s="6"/>
      <c r="O78" s="6"/>
      <c r="P78" s="6"/>
      <c r="Q78" s="6"/>
      <c r="R78" s="1"/>
      <c r="S78" s="1"/>
      <c r="T78" s="1"/>
      <c r="U78" s="1"/>
      <c r="V78" s="2"/>
      <c r="W78" s="86"/>
      <c r="X78" s="1"/>
      <c r="Y78" s="86"/>
      <c r="Z78" s="1"/>
      <c r="AA78" s="2"/>
      <c r="AB78" s="1"/>
      <c r="AC78" s="1"/>
      <c r="AD78" s="1"/>
      <c r="AE78" s="1"/>
      <c r="AF78" s="2"/>
      <c r="AG78" s="2"/>
      <c r="AH78" s="2"/>
      <c r="AI78" s="37"/>
      <c r="AJ78" s="37"/>
      <c r="AK78" s="88"/>
      <c r="AL78" s="89">
        <f ca="1">+YEAR(TODAY())-YEAR(Tabla1[[#This Row],[FECHA DE NACIMIENTO]])</f>
        <v>123</v>
      </c>
      <c r="AM78" s="6"/>
      <c r="AN78" s="86"/>
      <c r="AO78" s="4"/>
      <c r="AP78" s="2"/>
      <c r="AQ78" s="5"/>
      <c r="AR78" s="2"/>
      <c r="AS78" s="90"/>
      <c r="AT78" s="1"/>
      <c r="AU78" s="86"/>
      <c r="AV78" s="86"/>
      <c r="AW78" s="86"/>
      <c r="AX78" s="86"/>
      <c r="AY78" s="1"/>
      <c r="AZ78" s="6"/>
      <c r="BA78" s="86"/>
      <c r="BB78" s="4"/>
      <c r="BC78" s="3"/>
      <c r="BD78" s="2"/>
      <c r="BE78" s="3"/>
      <c r="BF78" s="2"/>
      <c r="BG78" s="3"/>
      <c r="BH78" s="4"/>
      <c r="BI78" s="3"/>
      <c r="BJ78" s="4"/>
      <c r="BK78" s="3"/>
      <c r="BL78" s="3"/>
      <c r="BM78" s="3"/>
      <c r="BN78" s="3"/>
      <c r="BO78" s="2"/>
      <c r="BP78" s="3"/>
      <c r="BQ78" s="3"/>
      <c r="BR78" s="4"/>
      <c r="BS78" s="3"/>
      <c r="BT78" s="1"/>
      <c r="BU78" s="3"/>
      <c r="BV78" s="10"/>
    </row>
    <row r="79" spans="1:74" ht="15" customHeight="1" x14ac:dyDescent="0.25">
      <c r="A79" s="76"/>
      <c r="B79" s="76"/>
      <c r="C79" s="8"/>
      <c r="D79" s="1"/>
      <c r="E79" s="7"/>
      <c r="F79" s="1"/>
      <c r="G79" s="86"/>
      <c r="H79" s="1"/>
      <c r="I79" s="87"/>
      <c r="J79" s="1"/>
      <c r="K79" s="1"/>
      <c r="L79" s="1"/>
      <c r="M79" s="1"/>
      <c r="N79" s="6"/>
      <c r="O79" s="6"/>
      <c r="P79" s="6"/>
      <c r="Q79" s="6"/>
      <c r="R79" s="1"/>
      <c r="S79" s="1"/>
      <c r="T79" s="1"/>
      <c r="U79" s="1"/>
      <c r="V79" s="2"/>
      <c r="W79" s="86"/>
      <c r="X79" s="1"/>
      <c r="Y79" s="86"/>
      <c r="Z79" s="1"/>
      <c r="AA79" s="2"/>
      <c r="AB79" s="1"/>
      <c r="AC79" s="1"/>
      <c r="AD79" s="1"/>
      <c r="AE79" s="1"/>
      <c r="AF79" s="2"/>
      <c r="AG79" s="2"/>
      <c r="AH79" s="2"/>
      <c r="AI79" s="37"/>
      <c r="AJ79" s="37"/>
      <c r="AK79" s="88"/>
      <c r="AL79" s="89">
        <f ca="1">+YEAR(TODAY())-YEAR(Tabla1[[#This Row],[FECHA DE NACIMIENTO]])</f>
        <v>123</v>
      </c>
      <c r="AM79" s="6"/>
      <c r="AN79" s="86"/>
      <c r="AO79" s="4"/>
      <c r="AP79" s="2"/>
      <c r="AQ79" s="5"/>
      <c r="AR79" s="2"/>
      <c r="AS79" s="90"/>
      <c r="AT79" s="1"/>
      <c r="AU79" s="86"/>
      <c r="AV79" s="86"/>
      <c r="AW79" s="86"/>
      <c r="AX79" s="86"/>
      <c r="AY79" s="1"/>
      <c r="AZ79" s="6"/>
      <c r="BA79" s="86"/>
      <c r="BB79" s="4"/>
      <c r="BC79" s="3"/>
      <c r="BD79" s="2"/>
      <c r="BE79" s="3"/>
      <c r="BF79" s="2"/>
      <c r="BG79" s="3"/>
      <c r="BH79" s="4"/>
      <c r="BI79" s="3"/>
      <c r="BJ79" s="4"/>
      <c r="BK79" s="3"/>
      <c r="BL79" s="3"/>
      <c r="BM79" s="3"/>
      <c r="BN79" s="3"/>
      <c r="BO79" s="2"/>
      <c r="BP79" s="3"/>
      <c r="BQ79" s="3"/>
      <c r="BR79" s="4"/>
      <c r="BS79" s="3"/>
      <c r="BT79" s="1"/>
      <c r="BU79" s="3"/>
      <c r="BV79" s="10"/>
    </row>
    <row r="80" spans="1:74" ht="15" customHeight="1" x14ac:dyDescent="0.25">
      <c r="A80" s="76"/>
      <c r="B80" s="76"/>
      <c r="C80" s="8"/>
      <c r="D80" s="1"/>
      <c r="E80" s="7"/>
      <c r="F80" s="1"/>
      <c r="G80" s="86"/>
      <c r="H80" s="1"/>
      <c r="I80" s="87"/>
      <c r="J80" s="1"/>
      <c r="K80" s="1"/>
      <c r="L80" s="1"/>
      <c r="M80" s="1"/>
      <c r="N80" s="6"/>
      <c r="O80" s="6"/>
      <c r="P80" s="6"/>
      <c r="Q80" s="6"/>
      <c r="R80" s="1"/>
      <c r="S80" s="1"/>
      <c r="T80" s="1"/>
      <c r="U80" s="1"/>
      <c r="V80" s="2"/>
      <c r="W80" s="86"/>
      <c r="X80" s="1"/>
      <c r="Y80" s="86"/>
      <c r="Z80" s="1"/>
      <c r="AA80" s="2"/>
      <c r="AB80" s="1"/>
      <c r="AC80" s="1"/>
      <c r="AD80" s="1"/>
      <c r="AE80" s="1"/>
      <c r="AF80" s="2"/>
      <c r="AG80" s="2"/>
      <c r="AH80" s="2"/>
      <c r="AI80" s="37"/>
      <c r="AJ80" s="37"/>
      <c r="AK80" s="88"/>
      <c r="AL80" s="89">
        <f ca="1">+YEAR(TODAY())-YEAR(Tabla1[[#This Row],[FECHA DE NACIMIENTO]])</f>
        <v>123</v>
      </c>
      <c r="AM80" s="6"/>
      <c r="AN80" s="86"/>
      <c r="AO80" s="4"/>
      <c r="AP80" s="2"/>
      <c r="AQ80" s="5"/>
      <c r="AR80" s="2"/>
      <c r="AS80" s="90"/>
      <c r="AT80" s="1"/>
      <c r="AU80" s="86"/>
      <c r="AV80" s="86"/>
      <c r="AW80" s="86"/>
      <c r="AX80" s="86"/>
      <c r="AY80" s="1"/>
      <c r="AZ80" s="6"/>
      <c r="BA80" s="86"/>
      <c r="BB80" s="4"/>
      <c r="BC80" s="3"/>
      <c r="BD80" s="2"/>
      <c r="BE80" s="3"/>
      <c r="BF80" s="2"/>
      <c r="BG80" s="3"/>
      <c r="BH80" s="4"/>
      <c r="BI80" s="3"/>
      <c r="BJ80" s="4"/>
      <c r="BK80" s="3"/>
      <c r="BL80" s="3"/>
      <c r="BM80" s="3"/>
      <c r="BN80" s="3"/>
      <c r="BO80" s="2"/>
      <c r="BP80" s="3"/>
      <c r="BQ80" s="3"/>
      <c r="BR80" s="4"/>
      <c r="BS80" s="3"/>
      <c r="BT80" s="1"/>
      <c r="BU80" s="3"/>
      <c r="BV80" s="10"/>
    </row>
    <row r="81" spans="1:74" ht="15" customHeight="1" x14ac:dyDescent="0.25">
      <c r="A81" s="76"/>
      <c r="B81" s="76"/>
      <c r="C81" s="8"/>
      <c r="D81" s="1"/>
      <c r="E81" s="7"/>
      <c r="F81" s="1"/>
      <c r="G81" s="86"/>
      <c r="H81" s="1"/>
      <c r="I81" s="87"/>
      <c r="J81" s="1"/>
      <c r="K81" s="1"/>
      <c r="L81" s="1"/>
      <c r="M81" s="1"/>
      <c r="N81" s="6"/>
      <c r="O81" s="6"/>
      <c r="P81" s="6"/>
      <c r="Q81" s="6"/>
      <c r="R81" s="1"/>
      <c r="S81" s="1"/>
      <c r="T81" s="1"/>
      <c r="U81" s="1"/>
      <c r="V81" s="2"/>
      <c r="W81" s="86"/>
      <c r="X81" s="1"/>
      <c r="Y81" s="86"/>
      <c r="Z81" s="1"/>
      <c r="AA81" s="2"/>
      <c r="AB81" s="1"/>
      <c r="AC81" s="1"/>
      <c r="AD81" s="1"/>
      <c r="AE81" s="1"/>
      <c r="AF81" s="2"/>
      <c r="AG81" s="2"/>
      <c r="AH81" s="2"/>
      <c r="AI81" s="37"/>
      <c r="AJ81" s="37"/>
      <c r="AK81" s="88"/>
      <c r="AL81" s="89">
        <f ca="1">+YEAR(TODAY())-YEAR(Tabla1[[#This Row],[FECHA DE NACIMIENTO]])</f>
        <v>123</v>
      </c>
      <c r="AM81" s="6"/>
      <c r="AN81" s="86"/>
      <c r="AO81" s="4"/>
      <c r="AP81" s="2"/>
      <c r="AQ81" s="5"/>
      <c r="AR81" s="2"/>
      <c r="AS81" s="90"/>
      <c r="AT81" s="1"/>
      <c r="AU81" s="86"/>
      <c r="AV81" s="86"/>
      <c r="AW81" s="86"/>
      <c r="AX81" s="86"/>
      <c r="AY81" s="1"/>
      <c r="AZ81" s="6"/>
      <c r="BA81" s="86"/>
      <c r="BB81" s="4"/>
      <c r="BC81" s="3"/>
      <c r="BD81" s="2"/>
      <c r="BE81" s="3"/>
      <c r="BF81" s="2"/>
      <c r="BG81" s="3"/>
      <c r="BH81" s="4"/>
      <c r="BI81" s="3"/>
      <c r="BJ81" s="4"/>
      <c r="BK81" s="3"/>
      <c r="BL81" s="3"/>
      <c r="BM81" s="3"/>
      <c r="BN81" s="3"/>
      <c r="BO81" s="2"/>
      <c r="BP81" s="3"/>
      <c r="BQ81" s="3"/>
      <c r="BR81" s="4"/>
      <c r="BS81" s="3"/>
      <c r="BT81" s="1"/>
      <c r="BU81" s="3"/>
      <c r="BV81" s="10"/>
    </row>
    <row r="82" spans="1:74" ht="15" customHeight="1" x14ac:dyDescent="0.25">
      <c r="A82" s="76"/>
      <c r="B82" s="76"/>
      <c r="C82" s="8"/>
      <c r="D82" s="1"/>
      <c r="E82" s="7"/>
      <c r="F82" s="1"/>
      <c r="G82" s="86"/>
      <c r="H82" s="1"/>
      <c r="I82" s="87"/>
      <c r="J82" s="1"/>
      <c r="K82" s="1"/>
      <c r="L82" s="1"/>
      <c r="M82" s="1"/>
      <c r="N82" s="6"/>
      <c r="O82" s="6"/>
      <c r="P82" s="6"/>
      <c r="Q82" s="6"/>
      <c r="R82" s="1"/>
      <c r="S82" s="1"/>
      <c r="T82" s="1"/>
      <c r="U82" s="1"/>
      <c r="V82" s="2"/>
      <c r="W82" s="86"/>
      <c r="X82" s="1"/>
      <c r="Y82" s="86"/>
      <c r="Z82" s="1"/>
      <c r="AA82" s="2"/>
      <c r="AB82" s="1"/>
      <c r="AC82" s="1"/>
      <c r="AD82" s="1"/>
      <c r="AE82" s="1"/>
      <c r="AF82" s="2"/>
      <c r="AG82" s="2"/>
      <c r="AH82" s="2"/>
      <c r="AI82" s="37"/>
      <c r="AJ82" s="37"/>
      <c r="AK82" s="88"/>
      <c r="AL82" s="89">
        <f ca="1">+YEAR(TODAY())-YEAR(Tabla1[[#This Row],[FECHA DE NACIMIENTO]])</f>
        <v>123</v>
      </c>
      <c r="AM82" s="6"/>
      <c r="AN82" s="86"/>
      <c r="AO82" s="4"/>
      <c r="AP82" s="2"/>
      <c r="AQ82" s="5"/>
      <c r="AR82" s="2"/>
      <c r="AS82" s="90"/>
      <c r="AT82" s="1"/>
      <c r="AU82" s="86"/>
      <c r="AV82" s="86"/>
      <c r="AW82" s="86"/>
      <c r="AX82" s="86"/>
      <c r="AY82" s="1"/>
      <c r="AZ82" s="6"/>
      <c r="BA82" s="86"/>
      <c r="BB82" s="4"/>
      <c r="BC82" s="3"/>
      <c r="BD82" s="2"/>
      <c r="BE82" s="3"/>
      <c r="BF82" s="2"/>
      <c r="BG82" s="3"/>
      <c r="BH82" s="4"/>
      <c r="BI82" s="3"/>
      <c r="BJ82" s="4"/>
      <c r="BK82" s="3"/>
      <c r="BL82" s="3"/>
      <c r="BM82" s="3"/>
      <c r="BN82" s="3"/>
      <c r="BO82" s="2"/>
      <c r="BP82" s="3"/>
      <c r="BQ82" s="3"/>
      <c r="BR82" s="4"/>
      <c r="BS82" s="3"/>
      <c r="BT82" s="1"/>
      <c r="BU82" s="3"/>
      <c r="BV82" s="10"/>
    </row>
    <row r="83" spans="1:74" ht="15" customHeight="1" x14ac:dyDescent="0.25">
      <c r="A83" s="76"/>
      <c r="B83" s="76"/>
      <c r="C83" s="8"/>
      <c r="D83" s="1"/>
      <c r="E83" s="7"/>
      <c r="F83" s="1"/>
      <c r="G83" s="86"/>
      <c r="H83" s="1"/>
      <c r="I83" s="87"/>
      <c r="J83" s="1"/>
      <c r="K83" s="1"/>
      <c r="L83" s="1"/>
      <c r="M83" s="1"/>
      <c r="N83" s="6"/>
      <c r="O83" s="6"/>
      <c r="P83" s="6"/>
      <c r="Q83" s="6"/>
      <c r="R83" s="1"/>
      <c r="S83" s="1"/>
      <c r="T83" s="1"/>
      <c r="U83" s="1"/>
      <c r="V83" s="2"/>
      <c r="W83" s="86"/>
      <c r="X83" s="1"/>
      <c r="Y83" s="86"/>
      <c r="Z83" s="1"/>
      <c r="AA83" s="2"/>
      <c r="AB83" s="1"/>
      <c r="AC83" s="1"/>
      <c r="AD83" s="1"/>
      <c r="AE83" s="1"/>
      <c r="AF83" s="2"/>
      <c r="AG83" s="2"/>
      <c r="AH83" s="2"/>
      <c r="AI83" s="37"/>
      <c r="AJ83" s="37"/>
      <c r="AK83" s="88"/>
      <c r="AL83" s="89">
        <f ca="1">+YEAR(TODAY())-YEAR(Tabla1[[#This Row],[FECHA DE NACIMIENTO]])</f>
        <v>123</v>
      </c>
      <c r="AM83" s="6"/>
      <c r="AN83" s="86"/>
      <c r="AO83" s="4"/>
      <c r="AP83" s="2"/>
      <c r="AQ83" s="5"/>
      <c r="AR83" s="2"/>
      <c r="AS83" s="90"/>
      <c r="AT83" s="1"/>
      <c r="AU83" s="86"/>
      <c r="AV83" s="86"/>
      <c r="AW83" s="86"/>
      <c r="AX83" s="86"/>
      <c r="AY83" s="1"/>
      <c r="AZ83" s="6"/>
      <c r="BA83" s="86"/>
      <c r="BB83" s="4"/>
      <c r="BC83" s="3"/>
      <c r="BD83" s="2"/>
      <c r="BE83" s="3"/>
      <c r="BF83" s="2"/>
      <c r="BG83" s="3"/>
      <c r="BH83" s="4"/>
      <c r="BI83" s="3"/>
      <c r="BJ83" s="4"/>
      <c r="BK83" s="3"/>
      <c r="BL83" s="3"/>
      <c r="BM83" s="3"/>
      <c r="BN83" s="3"/>
      <c r="BO83" s="2"/>
      <c r="BP83" s="3"/>
      <c r="BQ83" s="3"/>
      <c r="BR83" s="4"/>
      <c r="BS83" s="3"/>
      <c r="BT83" s="1"/>
      <c r="BU83" s="3"/>
      <c r="BV83" s="10"/>
    </row>
    <row r="84" spans="1:74" ht="15" customHeight="1" x14ac:dyDescent="0.25">
      <c r="A84" s="76"/>
      <c r="B84" s="76"/>
      <c r="C84" s="8"/>
      <c r="D84" s="1"/>
      <c r="E84" s="7"/>
      <c r="F84" s="1"/>
      <c r="G84" s="86"/>
      <c r="H84" s="1"/>
      <c r="I84" s="87"/>
      <c r="J84" s="1"/>
      <c r="K84" s="1"/>
      <c r="L84" s="1"/>
      <c r="M84" s="1"/>
      <c r="N84" s="6"/>
      <c r="O84" s="6"/>
      <c r="P84" s="6"/>
      <c r="Q84" s="6"/>
      <c r="R84" s="1"/>
      <c r="S84" s="1"/>
      <c r="T84" s="1"/>
      <c r="U84" s="1"/>
      <c r="V84" s="2"/>
      <c r="W84" s="86"/>
      <c r="X84" s="1"/>
      <c r="Y84" s="86"/>
      <c r="Z84" s="1"/>
      <c r="AA84" s="2"/>
      <c r="AB84" s="1"/>
      <c r="AC84" s="1"/>
      <c r="AD84" s="1"/>
      <c r="AE84" s="1"/>
      <c r="AF84" s="2"/>
      <c r="AG84" s="2"/>
      <c r="AH84" s="2"/>
      <c r="AI84" s="37"/>
      <c r="AJ84" s="37"/>
      <c r="AK84" s="88"/>
      <c r="AL84" s="89">
        <f ca="1">+YEAR(TODAY())-YEAR(Tabla1[[#This Row],[FECHA DE NACIMIENTO]])</f>
        <v>123</v>
      </c>
      <c r="AM84" s="6"/>
      <c r="AN84" s="86"/>
      <c r="AO84" s="4"/>
      <c r="AP84" s="2"/>
      <c r="AQ84" s="5"/>
      <c r="AR84" s="2"/>
      <c r="AS84" s="90"/>
      <c r="AT84" s="1"/>
      <c r="AU84" s="86"/>
      <c r="AV84" s="86"/>
      <c r="AW84" s="86"/>
      <c r="AX84" s="86"/>
      <c r="AY84" s="1"/>
      <c r="AZ84" s="6"/>
      <c r="BA84" s="86"/>
      <c r="BB84" s="4"/>
      <c r="BC84" s="3"/>
      <c r="BD84" s="2"/>
      <c r="BE84" s="3"/>
      <c r="BF84" s="2"/>
      <c r="BG84" s="3"/>
      <c r="BH84" s="4"/>
      <c r="BI84" s="3"/>
      <c r="BJ84" s="4"/>
      <c r="BK84" s="3"/>
      <c r="BL84" s="3"/>
      <c r="BM84" s="3"/>
      <c r="BN84" s="3"/>
      <c r="BO84" s="2"/>
      <c r="BP84" s="3"/>
      <c r="BQ84" s="3"/>
      <c r="BR84" s="4"/>
      <c r="BS84" s="3"/>
      <c r="BT84" s="1"/>
      <c r="BU84" s="3"/>
      <c r="BV84" s="10"/>
    </row>
    <row r="85" spans="1:74" ht="15" customHeight="1" x14ac:dyDescent="0.25">
      <c r="A85" s="76"/>
      <c r="B85" s="76"/>
      <c r="C85" s="8"/>
      <c r="D85" s="1"/>
      <c r="E85" s="7"/>
      <c r="F85" s="1"/>
      <c r="G85" s="86"/>
      <c r="H85" s="1"/>
      <c r="I85" s="87"/>
      <c r="J85" s="1"/>
      <c r="K85" s="1"/>
      <c r="L85" s="1"/>
      <c r="M85" s="1"/>
      <c r="N85" s="6"/>
      <c r="O85" s="6"/>
      <c r="P85" s="6"/>
      <c r="Q85" s="6"/>
      <c r="R85" s="1"/>
      <c r="S85" s="1"/>
      <c r="T85" s="1"/>
      <c r="U85" s="1"/>
      <c r="V85" s="2"/>
      <c r="W85" s="86"/>
      <c r="X85" s="1"/>
      <c r="Y85" s="86"/>
      <c r="Z85" s="1"/>
      <c r="AA85" s="2"/>
      <c r="AB85" s="1"/>
      <c r="AC85" s="1"/>
      <c r="AD85" s="1"/>
      <c r="AE85" s="1"/>
      <c r="AF85" s="2"/>
      <c r="AG85" s="2"/>
      <c r="AH85" s="2"/>
      <c r="AI85" s="37"/>
      <c r="AJ85" s="37"/>
      <c r="AK85" s="88"/>
      <c r="AL85" s="89">
        <f ca="1">+YEAR(TODAY())-YEAR(Tabla1[[#This Row],[FECHA DE NACIMIENTO]])</f>
        <v>123</v>
      </c>
      <c r="AM85" s="6"/>
      <c r="AN85" s="86"/>
      <c r="AO85" s="4"/>
      <c r="AP85" s="2"/>
      <c r="AQ85" s="5"/>
      <c r="AR85" s="2"/>
      <c r="AS85" s="90"/>
      <c r="AT85" s="1"/>
      <c r="AU85" s="86"/>
      <c r="AV85" s="86"/>
      <c r="AW85" s="86"/>
      <c r="AX85" s="86"/>
      <c r="AY85" s="1"/>
      <c r="AZ85" s="6"/>
      <c r="BA85" s="86"/>
      <c r="BB85" s="4"/>
      <c r="BC85" s="3"/>
      <c r="BD85" s="2"/>
      <c r="BE85" s="3"/>
      <c r="BF85" s="2"/>
      <c r="BG85" s="3"/>
      <c r="BH85" s="4"/>
      <c r="BI85" s="3"/>
      <c r="BJ85" s="4"/>
      <c r="BK85" s="3"/>
      <c r="BL85" s="3"/>
      <c r="BM85" s="3"/>
      <c r="BN85" s="3"/>
      <c r="BO85" s="2"/>
      <c r="BP85" s="3"/>
      <c r="BQ85" s="3"/>
      <c r="BR85" s="4"/>
      <c r="BS85" s="3"/>
      <c r="BT85" s="1"/>
      <c r="BU85" s="3"/>
      <c r="BV85" s="10"/>
    </row>
    <row r="86" spans="1:74" ht="15" customHeight="1" x14ac:dyDescent="0.25">
      <c r="A86" s="76"/>
      <c r="B86" s="76"/>
      <c r="C86" s="8"/>
      <c r="D86" s="1"/>
      <c r="E86" s="7"/>
      <c r="F86" s="1"/>
      <c r="G86" s="86"/>
      <c r="H86" s="1"/>
      <c r="I86" s="87"/>
      <c r="J86" s="1"/>
      <c r="K86" s="1"/>
      <c r="L86" s="1"/>
      <c r="M86" s="1"/>
      <c r="N86" s="6"/>
      <c r="O86" s="6"/>
      <c r="P86" s="6"/>
      <c r="Q86" s="6"/>
      <c r="R86" s="1"/>
      <c r="S86" s="1"/>
      <c r="T86" s="1"/>
      <c r="U86" s="1"/>
      <c r="V86" s="2"/>
      <c r="W86" s="86"/>
      <c r="X86" s="1"/>
      <c r="Y86" s="86"/>
      <c r="Z86" s="1"/>
      <c r="AA86" s="2"/>
      <c r="AB86" s="1"/>
      <c r="AC86" s="1"/>
      <c r="AD86" s="1"/>
      <c r="AE86" s="1"/>
      <c r="AF86" s="2"/>
      <c r="AG86" s="2"/>
      <c r="AH86" s="2"/>
      <c r="AI86" s="37"/>
      <c r="AJ86" s="37"/>
      <c r="AK86" s="88"/>
      <c r="AL86" s="89">
        <f ca="1">+YEAR(TODAY())-YEAR(Tabla1[[#This Row],[FECHA DE NACIMIENTO]])</f>
        <v>123</v>
      </c>
      <c r="AM86" s="6"/>
      <c r="AN86" s="86"/>
      <c r="AO86" s="4"/>
      <c r="AP86" s="2"/>
      <c r="AQ86" s="5"/>
      <c r="AR86" s="2"/>
      <c r="AS86" s="90"/>
      <c r="AT86" s="1"/>
      <c r="AU86" s="86"/>
      <c r="AV86" s="86"/>
      <c r="AW86" s="86"/>
      <c r="AX86" s="86"/>
      <c r="AY86" s="1"/>
      <c r="AZ86" s="6"/>
      <c r="BA86" s="86"/>
      <c r="BB86" s="4"/>
      <c r="BC86" s="3"/>
      <c r="BD86" s="2"/>
      <c r="BE86" s="3"/>
      <c r="BF86" s="2"/>
      <c r="BG86" s="3"/>
      <c r="BH86" s="4"/>
      <c r="BI86" s="3"/>
      <c r="BJ86" s="4"/>
      <c r="BK86" s="3"/>
      <c r="BL86" s="3"/>
      <c r="BM86" s="3"/>
      <c r="BN86" s="3"/>
      <c r="BO86" s="2"/>
      <c r="BP86" s="3"/>
      <c r="BQ86" s="3"/>
      <c r="BR86" s="4"/>
      <c r="BS86" s="3"/>
      <c r="BT86" s="1"/>
      <c r="BU86" s="3"/>
      <c r="BV86" s="10"/>
    </row>
    <row r="87" spans="1:74" ht="15" customHeight="1" x14ac:dyDescent="0.25">
      <c r="A87" s="76"/>
      <c r="B87" s="76"/>
      <c r="C87" s="8"/>
      <c r="D87" s="1"/>
      <c r="E87" s="7"/>
      <c r="F87" s="1"/>
      <c r="G87" s="86"/>
      <c r="H87" s="1"/>
      <c r="I87" s="87"/>
      <c r="J87" s="1"/>
      <c r="K87" s="1"/>
      <c r="L87" s="1"/>
      <c r="M87" s="1"/>
      <c r="N87" s="6"/>
      <c r="O87" s="6"/>
      <c r="P87" s="6"/>
      <c r="Q87" s="6"/>
      <c r="R87" s="1"/>
      <c r="S87" s="1"/>
      <c r="T87" s="1"/>
      <c r="U87" s="1"/>
      <c r="V87" s="2"/>
      <c r="W87" s="86"/>
      <c r="X87" s="1"/>
      <c r="Y87" s="86"/>
      <c r="Z87" s="1"/>
      <c r="AA87" s="2"/>
      <c r="AB87" s="1"/>
      <c r="AC87" s="1"/>
      <c r="AD87" s="1"/>
      <c r="AE87" s="1"/>
      <c r="AF87" s="2"/>
      <c r="AG87" s="2"/>
      <c r="AH87" s="2"/>
      <c r="AI87" s="37"/>
      <c r="AJ87" s="37"/>
      <c r="AK87" s="88"/>
      <c r="AL87" s="89">
        <f ca="1">+YEAR(TODAY())-YEAR(Tabla1[[#This Row],[FECHA DE NACIMIENTO]])</f>
        <v>123</v>
      </c>
      <c r="AM87" s="6"/>
      <c r="AN87" s="86"/>
      <c r="AO87" s="4"/>
      <c r="AP87" s="2"/>
      <c r="AQ87" s="5"/>
      <c r="AR87" s="2"/>
      <c r="AS87" s="90"/>
      <c r="AT87" s="1"/>
      <c r="AU87" s="86"/>
      <c r="AV87" s="86"/>
      <c r="AW87" s="86"/>
      <c r="AX87" s="86"/>
      <c r="AY87" s="1"/>
      <c r="AZ87" s="6"/>
      <c r="BA87" s="86"/>
      <c r="BB87" s="4"/>
      <c r="BC87" s="3"/>
      <c r="BD87" s="2"/>
      <c r="BE87" s="3"/>
      <c r="BF87" s="2"/>
      <c r="BG87" s="3"/>
      <c r="BH87" s="4"/>
      <c r="BI87" s="3"/>
      <c r="BJ87" s="4"/>
      <c r="BK87" s="3"/>
      <c r="BL87" s="3"/>
      <c r="BM87" s="3"/>
      <c r="BN87" s="3"/>
      <c r="BO87" s="2"/>
      <c r="BP87" s="3"/>
      <c r="BQ87" s="3"/>
      <c r="BR87" s="4"/>
      <c r="BS87" s="3"/>
      <c r="BT87" s="1"/>
      <c r="BU87" s="3"/>
      <c r="BV87" s="10"/>
    </row>
    <row r="88" spans="1:74" ht="15" customHeight="1" x14ac:dyDescent="0.25">
      <c r="A88" s="76"/>
      <c r="B88" s="76"/>
      <c r="C88" s="8"/>
      <c r="D88" s="1"/>
      <c r="E88" s="1"/>
      <c r="F88" s="1"/>
      <c r="G88" s="86"/>
      <c r="H88" s="1"/>
      <c r="I88" s="87"/>
      <c r="J88" s="1"/>
      <c r="K88" s="1"/>
      <c r="L88" s="1"/>
      <c r="M88" s="1"/>
      <c r="N88" s="6"/>
      <c r="O88" s="6"/>
      <c r="P88" s="6"/>
      <c r="Q88" s="6"/>
      <c r="R88" s="1"/>
      <c r="S88" s="1"/>
      <c r="T88" s="1"/>
      <c r="U88" s="1"/>
      <c r="V88" s="2"/>
      <c r="W88" s="86"/>
      <c r="X88" s="1"/>
      <c r="Y88" s="86"/>
      <c r="Z88" s="1"/>
      <c r="AA88" s="2"/>
      <c r="AB88" s="1"/>
      <c r="AC88" s="1"/>
      <c r="AD88" s="1"/>
      <c r="AE88" s="1"/>
      <c r="AF88" s="2"/>
      <c r="AG88" s="2"/>
      <c r="AH88" s="2"/>
      <c r="AI88" s="37"/>
      <c r="AJ88" s="37"/>
      <c r="AK88" s="88"/>
      <c r="AL88" s="89">
        <f ca="1">+YEAR(TODAY())-YEAR(Tabla1[[#This Row],[FECHA DE NACIMIENTO]])</f>
        <v>123</v>
      </c>
      <c r="AM88" s="6"/>
      <c r="AN88" s="86"/>
      <c r="AO88" s="4"/>
      <c r="AP88" s="2"/>
      <c r="AQ88" s="5"/>
      <c r="AR88" s="2"/>
      <c r="AS88" s="90"/>
      <c r="AT88" s="1"/>
      <c r="AU88" s="86"/>
      <c r="AV88" s="86"/>
      <c r="AW88" s="86"/>
      <c r="AX88" s="86"/>
      <c r="AY88" s="1"/>
      <c r="AZ88" s="6"/>
      <c r="BA88" s="86"/>
      <c r="BB88" s="4"/>
      <c r="BC88" s="3"/>
      <c r="BD88" s="2"/>
      <c r="BE88" s="3"/>
      <c r="BF88" s="2"/>
      <c r="BG88" s="3"/>
      <c r="BH88" s="4"/>
      <c r="BI88" s="3"/>
      <c r="BJ88" s="4"/>
      <c r="BK88" s="3"/>
      <c r="BL88" s="3"/>
      <c r="BM88" s="3"/>
      <c r="BN88" s="3"/>
      <c r="BO88" s="2"/>
      <c r="BP88" s="3"/>
      <c r="BQ88" s="3"/>
      <c r="BR88" s="4"/>
      <c r="BS88" s="3"/>
      <c r="BT88" s="1"/>
      <c r="BU88" s="3"/>
      <c r="BV88" s="10"/>
    </row>
    <row r="89" spans="1:74" ht="15" customHeight="1" x14ac:dyDescent="0.25">
      <c r="A89" s="76"/>
      <c r="B89" s="76"/>
      <c r="C89" s="8"/>
      <c r="D89" s="1"/>
      <c r="E89" s="1"/>
      <c r="F89" s="1"/>
      <c r="G89" s="86"/>
      <c r="H89" s="1"/>
      <c r="I89" s="87"/>
      <c r="J89" s="1"/>
      <c r="K89" s="1"/>
      <c r="L89" s="1"/>
      <c r="M89" s="1"/>
      <c r="N89" s="6"/>
      <c r="O89" s="6"/>
      <c r="P89" s="6"/>
      <c r="Q89" s="6"/>
      <c r="R89" s="1"/>
      <c r="S89" s="1"/>
      <c r="T89" s="1"/>
      <c r="U89" s="1"/>
      <c r="V89" s="2"/>
      <c r="W89" s="86"/>
      <c r="X89" s="1"/>
      <c r="Y89" s="86"/>
      <c r="Z89" s="1"/>
      <c r="AA89" s="2"/>
      <c r="AB89" s="1"/>
      <c r="AC89" s="1"/>
      <c r="AD89" s="1"/>
      <c r="AE89" s="1"/>
      <c r="AF89" s="2"/>
      <c r="AG89" s="2"/>
      <c r="AH89" s="2"/>
      <c r="AI89" s="37"/>
      <c r="AJ89" s="37"/>
      <c r="AK89" s="88"/>
      <c r="AL89" s="89">
        <f ca="1">+YEAR(TODAY())-YEAR(Tabla1[[#This Row],[FECHA DE NACIMIENTO]])</f>
        <v>123</v>
      </c>
      <c r="AM89" s="6"/>
      <c r="AN89" s="86"/>
      <c r="AO89" s="4"/>
      <c r="AP89" s="2"/>
      <c r="AQ89" s="5"/>
      <c r="AR89" s="2"/>
      <c r="AS89" s="90"/>
      <c r="AT89" s="1"/>
      <c r="AU89" s="86"/>
      <c r="AV89" s="86"/>
      <c r="AW89" s="86"/>
      <c r="AX89" s="86"/>
      <c r="AY89" s="1"/>
      <c r="AZ89" s="6"/>
      <c r="BA89" s="86"/>
      <c r="BB89" s="4"/>
      <c r="BC89" s="3"/>
      <c r="BD89" s="2"/>
      <c r="BE89" s="3"/>
      <c r="BF89" s="2"/>
      <c r="BG89" s="3"/>
      <c r="BH89" s="4"/>
      <c r="BI89" s="3"/>
      <c r="BJ89" s="4"/>
      <c r="BK89" s="3"/>
      <c r="BL89" s="3"/>
      <c r="BM89" s="3"/>
      <c r="BN89" s="3"/>
      <c r="BO89" s="2"/>
      <c r="BP89" s="3"/>
      <c r="BQ89" s="3"/>
      <c r="BR89" s="4"/>
      <c r="BS89" s="3"/>
      <c r="BT89" s="1"/>
      <c r="BU89" s="3"/>
      <c r="BV89" s="10"/>
    </row>
    <row r="90" spans="1:74" ht="15" customHeight="1" x14ac:dyDescent="0.25">
      <c r="A90" s="76"/>
      <c r="B90" s="76"/>
      <c r="C90" s="8"/>
      <c r="D90" s="1"/>
      <c r="E90" s="1"/>
      <c r="F90" s="1"/>
      <c r="G90" s="86"/>
      <c r="H90" s="1"/>
      <c r="I90" s="87"/>
      <c r="J90" s="1"/>
      <c r="K90" s="1"/>
      <c r="L90" s="1"/>
      <c r="M90" s="1"/>
      <c r="N90" s="6"/>
      <c r="O90" s="6"/>
      <c r="P90" s="6"/>
      <c r="Q90" s="6"/>
      <c r="R90" s="1"/>
      <c r="S90" s="1"/>
      <c r="T90" s="1"/>
      <c r="U90" s="1"/>
      <c r="V90" s="2"/>
      <c r="W90" s="86"/>
      <c r="X90" s="1"/>
      <c r="Y90" s="86"/>
      <c r="Z90" s="1"/>
      <c r="AA90" s="2"/>
      <c r="AB90" s="1"/>
      <c r="AC90" s="1"/>
      <c r="AD90" s="1"/>
      <c r="AE90" s="1"/>
      <c r="AF90" s="2"/>
      <c r="AG90" s="2"/>
      <c r="AH90" s="2"/>
      <c r="AI90" s="37"/>
      <c r="AJ90" s="37"/>
      <c r="AK90" s="88"/>
      <c r="AL90" s="89">
        <f ca="1">+YEAR(TODAY())-YEAR(Tabla1[[#This Row],[FECHA DE NACIMIENTO]])</f>
        <v>123</v>
      </c>
      <c r="AM90" s="6"/>
      <c r="AN90" s="86"/>
      <c r="AO90" s="4"/>
      <c r="AP90" s="2"/>
      <c r="AQ90" s="5"/>
      <c r="AR90" s="2"/>
      <c r="AS90" s="90"/>
      <c r="AT90" s="1"/>
      <c r="AU90" s="86"/>
      <c r="AV90" s="86"/>
      <c r="AW90" s="86"/>
      <c r="AX90" s="86"/>
      <c r="AY90" s="1"/>
      <c r="AZ90" s="6"/>
      <c r="BA90" s="86"/>
      <c r="BB90" s="4"/>
      <c r="BC90" s="3"/>
      <c r="BD90" s="2"/>
      <c r="BE90" s="3"/>
      <c r="BF90" s="2"/>
      <c r="BG90" s="3"/>
      <c r="BH90" s="4"/>
      <c r="BI90" s="3"/>
      <c r="BJ90" s="4"/>
      <c r="BK90" s="3"/>
      <c r="BL90" s="3"/>
      <c r="BM90" s="3"/>
      <c r="BN90" s="3"/>
      <c r="BO90" s="2"/>
      <c r="BP90" s="3"/>
      <c r="BQ90" s="3"/>
      <c r="BR90" s="4"/>
      <c r="BS90" s="3"/>
      <c r="BT90" s="1"/>
      <c r="BU90" s="3"/>
      <c r="BV90" s="10"/>
    </row>
    <row r="91" spans="1:74" ht="15" customHeight="1" x14ac:dyDescent="0.25">
      <c r="A91" s="76"/>
      <c r="B91" s="76"/>
      <c r="C91" s="8"/>
      <c r="D91" s="1"/>
      <c r="E91" s="1"/>
      <c r="F91" s="1"/>
      <c r="G91" s="86"/>
      <c r="H91" s="1"/>
      <c r="I91" s="87"/>
      <c r="J91" s="1"/>
      <c r="K91" s="1"/>
      <c r="L91" s="1"/>
      <c r="M91" s="1"/>
      <c r="N91" s="6"/>
      <c r="O91" s="6"/>
      <c r="P91" s="6"/>
      <c r="Q91" s="6"/>
      <c r="R91" s="1"/>
      <c r="S91" s="1"/>
      <c r="T91" s="1"/>
      <c r="U91" s="1"/>
      <c r="V91" s="2"/>
      <c r="W91" s="86"/>
      <c r="X91" s="1"/>
      <c r="Y91" s="86"/>
      <c r="Z91" s="1"/>
      <c r="AA91" s="2"/>
      <c r="AB91" s="1"/>
      <c r="AC91" s="1"/>
      <c r="AD91" s="1"/>
      <c r="AE91" s="1"/>
      <c r="AF91" s="2"/>
      <c r="AG91" s="2"/>
      <c r="AH91" s="2"/>
      <c r="AI91" s="37"/>
      <c r="AJ91" s="37"/>
      <c r="AK91" s="88"/>
      <c r="AL91" s="89">
        <f ca="1">+YEAR(TODAY())-YEAR(Tabla1[[#This Row],[FECHA DE NACIMIENTO]])</f>
        <v>123</v>
      </c>
      <c r="AM91" s="6"/>
      <c r="AN91" s="86"/>
      <c r="AO91" s="4"/>
      <c r="AP91" s="2"/>
      <c r="AQ91" s="5"/>
      <c r="AR91" s="2"/>
      <c r="AS91" s="90"/>
      <c r="AT91" s="1"/>
      <c r="AU91" s="86"/>
      <c r="AV91" s="86"/>
      <c r="AW91" s="86"/>
      <c r="AX91" s="86"/>
      <c r="AY91" s="1"/>
      <c r="AZ91" s="6"/>
      <c r="BA91" s="86"/>
      <c r="BB91" s="4"/>
      <c r="BC91" s="3"/>
      <c r="BD91" s="2"/>
      <c r="BE91" s="3"/>
      <c r="BF91" s="2"/>
      <c r="BG91" s="3"/>
      <c r="BH91" s="4"/>
      <c r="BI91" s="3"/>
      <c r="BJ91" s="4"/>
      <c r="BK91" s="3"/>
      <c r="BL91" s="3"/>
      <c r="BM91" s="3"/>
      <c r="BN91" s="3"/>
      <c r="BO91" s="2"/>
      <c r="BP91" s="3"/>
      <c r="BQ91" s="3"/>
      <c r="BR91" s="4"/>
      <c r="BS91" s="3"/>
      <c r="BT91" s="1"/>
      <c r="BU91" s="3"/>
      <c r="BV91" s="10"/>
    </row>
    <row r="92" spans="1:74" ht="15" customHeight="1" x14ac:dyDescent="0.25">
      <c r="A92" s="76"/>
      <c r="B92" s="76"/>
      <c r="C92" s="8"/>
      <c r="D92" s="1"/>
      <c r="E92" s="1"/>
      <c r="F92" s="1"/>
      <c r="G92" s="86"/>
      <c r="H92" s="1"/>
      <c r="I92" s="87"/>
      <c r="J92" s="1"/>
      <c r="K92" s="1"/>
      <c r="L92" s="1"/>
      <c r="M92" s="1"/>
      <c r="N92" s="6"/>
      <c r="O92" s="6"/>
      <c r="P92" s="6"/>
      <c r="Q92" s="6"/>
      <c r="R92" s="1"/>
      <c r="S92" s="1"/>
      <c r="T92" s="1"/>
      <c r="U92" s="1"/>
      <c r="V92" s="2"/>
      <c r="W92" s="86"/>
      <c r="X92" s="1"/>
      <c r="Y92" s="86"/>
      <c r="Z92" s="1"/>
      <c r="AA92" s="2"/>
      <c r="AB92" s="1"/>
      <c r="AC92" s="1"/>
      <c r="AD92" s="1"/>
      <c r="AE92" s="1"/>
      <c r="AF92" s="2"/>
      <c r="AG92" s="2"/>
      <c r="AH92" s="2"/>
      <c r="AI92" s="37"/>
      <c r="AJ92" s="37"/>
      <c r="AK92" s="88"/>
      <c r="AL92" s="89">
        <f ca="1">+YEAR(TODAY())-YEAR(Tabla1[[#This Row],[FECHA DE NACIMIENTO]])</f>
        <v>123</v>
      </c>
      <c r="AM92" s="6"/>
      <c r="AN92" s="86"/>
      <c r="AO92" s="4"/>
      <c r="AP92" s="2"/>
      <c r="AQ92" s="5"/>
      <c r="AR92" s="2"/>
      <c r="AS92" s="90"/>
      <c r="AT92" s="1"/>
      <c r="AU92" s="86"/>
      <c r="AV92" s="86"/>
      <c r="AW92" s="86"/>
      <c r="AX92" s="86"/>
      <c r="AY92" s="1"/>
      <c r="AZ92" s="6"/>
      <c r="BA92" s="86"/>
      <c r="BB92" s="4"/>
      <c r="BC92" s="3"/>
      <c r="BD92" s="2"/>
      <c r="BE92" s="3"/>
      <c r="BF92" s="2"/>
      <c r="BG92" s="3"/>
      <c r="BH92" s="4"/>
      <c r="BI92" s="3"/>
      <c r="BJ92" s="4"/>
      <c r="BK92" s="3"/>
      <c r="BL92" s="3"/>
      <c r="BM92" s="3"/>
      <c r="BN92" s="3"/>
      <c r="BO92" s="2"/>
      <c r="BP92" s="3"/>
      <c r="BQ92" s="3"/>
      <c r="BR92" s="4"/>
      <c r="BS92" s="3"/>
      <c r="BT92" s="1"/>
      <c r="BU92" s="3"/>
      <c r="BV92" s="10"/>
    </row>
    <row r="93" spans="1:74" ht="15" customHeight="1" x14ac:dyDescent="0.25">
      <c r="A93" s="76"/>
      <c r="B93" s="76"/>
      <c r="C93" s="8"/>
      <c r="D93" s="1"/>
      <c r="E93" s="1"/>
      <c r="F93" s="1"/>
      <c r="G93" s="86"/>
      <c r="H93" s="1"/>
      <c r="I93" s="87"/>
      <c r="J93" s="1"/>
      <c r="K93" s="1"/>
      <c r="L93" s="1"/>
      <c r="M93" s="1"/>
      <c r="N93" s="6"/>
      <c r="O93" s="6"/>
      <c r="P93" s="6"/>
      <c r="Q93" s="6"/>
      <c r="R93" s="1"/>
      <c r="S93" s="1"/>
      <c r="T93" s="1"/>
      <c r="U93" s="1"/>
      <c r="V93" s="2"/>
      <c r="W93" s="86"/>
      <c r="X93" s="1"/>
      <c r="Y93" s="86"/>
      <c r="Z93" s="1"/>
      <c r="AA93" s="2"/>
      <c r="AB93" s="1"/>
      <c r="AC93" s="1"/>
      <c r="AD93" s="1"/>
      <c r="AE93" s="1"/>
      <c r="AF93" s="2"/>
      <c r="AG93" s="2"/>
      <c r="AH93" s="2"/>
      <c r="AI93" s="37"/>
      <c r="AJ93" s="37"/>
      <c r="AK93" s="88"/>
      <c r="AL93" s="89">
        <f ca="1">+YEAR(TODAY())-YEAR(Tabla1[[#This Row],[FECHA DE NACIMIENTO]])</f>
        <v>123</v>
      </c>
      <c r="AM93" s="6"/>
      <c r="AN93" s="86"/>
      <c r="AO93" s="4"/>
      <c r="AP93" s="2"/>
      <c r="AQ93" s="5"/>
      <c r="AR93" s="2"/>
      <c r="AS93" s="90"/>
      <c r="AT93" s="1"/>
      <c r="AU93" s="86"/>
      <c r="AV93" s="86"/>
      <c r="AW93" s="86"/>
      <c r="AX93" s="86"/>
      <c r="AY93" s="1"/>
      <c r="AZ93" s="6"/>
      <c r="BA93" s="86"/>
      <c r="BB93" s="4"/>
      <c r="BC93" s="3"/>
      <c r="BD93" s="2"/>
      <c r="BE93" s="3"/>
      <c r="BF93" s="2"/>
      <c r="BG93" s="3"/>
      <c r="BH93" s="4"/>
      <c r="BI93" s="3"/>
      <c r="BJ93" s="4"/>
      <c r="BK93" s="3"/>
      <c r="BL93" s="3"/>
      <c r="BM93" s="3"/>
      <c r="BN93" s="3"/>
      <c r="BO93" s="2"/>
      <c r="BP93" s="3"/>
      <c r="BQ93" s="3"/>
      <c r="BR93" s="4"/>
      <c r="BS93" s="3"/>
      <c r="BT93" s="1"/>
      <c r="BU93" s="3"/>
      <c r="BV93" s="10"/>
    </row>
    <row r="94" spans="1:74" ht="15" customHeight="1" x14ac:dyDescent="0.25">
      <c r="A94" s="76"/>
      <c r="B94" s="76"/>
      <c r="C94" s="8"/>
      <c r="D94" s="1"/>
      <c r="E94" s="1"/>
      <c r="F94" s="1"/>
      <c r="G94" s="86"/>
      <c r="H94" s="1"/>
      <c r="I94" s="87"/>
      <c r="J94" s="1"/>
      <c r="K94" s="1"/>
      <c r="L94" s="1"/>
      <c r="M94" s="1"/>
      <c r="N94" s="6"/>
      <c r="O94" s="6"/>
      <c r="P94" s="6"/>
      <c r="Q94" s="6"/>
      <c r="R94" s="1"/>
      <c r="S94" s="1"/>
      <c r="T94" s="1"/>
      <c r="U94" s="1"/>
      <c r="V94" s="2"/>
      <c r="W94" s="86"/>
      <c r="X94" s="1"/>
      <c r="Y94" s="86"/>
      <c r="Z94" s="1"/>
      <c r="AA94" s="2"/>
      <c r="AB94" s="1"/>
      <c r="AC94" s="1"/>
      <c r="AD94" s="1"/>
      <c r="AE94" s="1"/>
      <c r="AF94" s="2"/>
      <c r="AG94" s="2"/>
      <c r="AH94" s="2"/>
      <c r="AI94" s="37"/>
      <c r="AJ94" s="37"/>
      <c r="AK94" s="88"/>
      <c r="AL94" s="89">
        <f ca="1">+YEAR(TODAY())-YEAR(Tabla1[[#This Row],[FECHA DE NACIMIENTO]])</f>
        <v>123</v>
      </c>
      <c r="AM94" s="6"/>
      <c r="AN94" s="86"/>
      <c r="AO94" s="4"/>
      <c r="AP94" s="2"/>
      <c r="AQ94" s="5"/>
      <c r="AR94" s="2"/>
      <c r="AS94" s="90"/>
      <c r="AT94" s="1"/>
      <c r="AU94" s="86"/>
      <c r="AV94" s="86"/>
      <c r="AW94" s="86"/>
      <c r="AX94" s="86"/>
      <c r="AY94" s="1"/>
      <c r="AZ94" s="6"/>
      <c r="BA94" s="86"/>
      <c r="BB94" s="4"/>
      <c r="BC94" s="3"/>
      <c r="BD94" s="2"/>
      <c r="BE94" s="3"/>
      <c r="BF94" s="2"/>
      <c r="BG94" s="3"/>
      <c r="BH94" s="4"/>
      <c r="BI94" s="3"/>
      <c r="BJ94" s="4"/>
      <c r="BK94" s="3"/>
      <c r="BL94" s="3"/>
      <c r="BM94" s="3"/>
      <c r="BN94" s="3"/>
      <c r="BO94" s="2"/>
      <c r="BP94" s="3"/>
      <c r="BQ94" s="3"/>
      <c r="BR94" s="4"/>
      <c r="BS94" s="3"/>
      <c r="BT94" s="1"/>
      <c r="BU94" s="3"/>
      <c r="BV94" s="10"/>
    </row>
    <row r="95" spans="1:74" ht="15" customHeight="1" x14ac:dyDescent="0.25">
      <c r="A95" s="76"/>
      <c r="B95" s="76"/>
      <c r="C95" s="8"/>
      <c r="D95" s="1"/>
      <c r="E95" s="1"/>
      <c r="F95" s="1"/>
      <c r="G95" s="86"/>
      <c r="H95" s="1"/>
      <c r="I95" s="87"/>
      <c r="J95" s="1"/>
      <c r="K95" s="1"/>
      <c r="L95" s="1"/>
      <c r="M95" s="1"/>
      <c r="N95" s="6"/>
      <c r="O95" s="6"/>
      <c r="P95" s="6"/>
      <c r="Q95" s="6"/>
      <c r="R95" s="1"/>
      <c r="S95" s="1"/>
      <c r="T95" s="1"/>
      <c r="U95" s="1"/>
      <c r="V95" s="2"/>
      <c r="W95" s="86"/>
      <c r="X95" s="1"/>
      <c r="Y95" s="86"/>
      <c r="Z95" s="1"/>
      <c r="AA95" s="2"/>
      <c r="AB95" s="1"/>
      <c r="AC95" s="1"/>
      <c r="AD95" s="1"/>
      <c r="AE95" s="1"/>
      <c r="AF95" s="2"/>
      <c r="AG95" s="2"/>
      <c r="AH95" s="2"/>
      <c r="AI95" s="37"/>
      <c r="AJ95" s="37"/>
      <c r="AK95" s="88"/>
      <c r="AL95" s="89">
        <f ca="1">+YEAR(TODAY())-YEAR(Tabla1[[#This Row],[FECHA DE NACIMIENTO]])</f>
        <v>123</v>
      </c>
      <c r="AM95" s="6"/>
      <c r="AN95" s="86"/>
      <c r="AO95" s="4"/>
      <c r="AP95" s="2"/>
      <c r="AQ95" s="5"/>
      <c r="AR95" s="2"/>
      <c r="AS95" s="90"/>
      <c r="AT95" s="1"/>
      <c r="AU95" s="86"/>
      <c r="AV95" s="86"/>
      <c r="AW95" s="86"/>
      <c r="AX95" s="86"/>
      <c r="AY95" s="1"/>
      <c r="AZ95" s="6"/>
      <c r="BA95" s="86"/>
      <c r="BB95" s="4"/>
      <c r="BC95" s="3"/>
      <c r="BD95" s="2"/>
      <c r="BE95" s="3"/>
      <c r="BF95" s="2"/>
      <c r="BG95" s="3"/>
      <c r="BH95" s="4"/>
      <c r="BI95" s="3"/>
      <c r="BJ95" s="4"/>
      <c r="BK95" s="3"/>
      <c r="BL95" s="3"/>
      <c r="BM95" s="3"/>
      <c r="BN95" s="3"/>
      <c r="BO95" s="2"/>
      <c r="BP95" s="3"/>
      <c r="BQ95" s="3"/>
      <c r="BR95" s="4"/>
      <c r="BS95" s="3"/>
      <c r="BT95" s="1"/>
      <c r="BU95" s="3"/>
      <c r="BV95" s="10"/>
    </row>
    <row r="96" spans="1:74" ht="15" customHeight="1" x14ac:dyDescent="0.25">
      <c r="A96" s="76"/>
      <c r="B96" s="76"/>
      <c r="C96" s="8"/>
      <c r="D96" s="1"/>
      <c r="E96" s="1"/>
      <c r="F96" s="1"/>
      <c r="G96" s="86"/>
      <c r="H96" s="1"/>
      <c r="I96" s="87"/>
      <c r="J96" s="1"/>
      <c r="K96" s="1"/>
      <c r="L96" s="1"/>
      <c r="M96" s="1"/>
      <c r="N96" s="6"/>
      <c r="O96" s="6"/>
      <c r="P96" s="6"/>
      <c r="Q96" s="6"/>
      <c r="R96" s="1"/>
      <c r="S96" s="1"/>
      <c r="T96" s="1"/>
      <c r="U96" s="1"/>
      <c r="V96" s="2"/>
      <c r="W96" s="86"/>
      <c r="X96" s="1"/>
      <c r="Y96" s="86"/>
      <c r="Z96" s="1"/>
      <c r="AA96" s="2"/>
      <c r="AB96" s="1"/>
      <c r="AC96" s="1"/>
      <c r="AD96" s="1"/>
      <c r="AE96" s="1"/>
      <c r="AF96" s="2"/>
      <c r="AG96" s="2"/>
      <c r="AH96" s="2"/>
      <c r="AI96" s="37"/>
      <c r="AJ96" s="37"/>
      <c r="AK96" s="88"/>
      <c r="AL96" s="89">
        <f ca="1">+YEAR(TODAY())-YEAR(Tabla1[[#This Row],[FECHA DE NACIMIENTO]])</f>
        <v>123</v>
      </c>
      <c r="AM96" s="6"/>
      <c r="AN96" s="86"/>
      <c r="AO96" s="4"/>
      <c r="AP96" s="2"/>
      <c r="AQ96" s="5"/>
      <c r="AR96" s="2"/>
      <c r="AS96" s="90"/>
      <c r="AT96" s="1"/>
      <c r="AU96" s="86"/>
      <c r="AV96" s="86"/>
      <c r="AW96" s="86"/>
      <c r="AX96" s="86"/>
      <c r="AY96" s="1"/>
      <c r="AZ96" s="6"/>
      <c r="BA96" s="86"/>
      <c r="BB96" s="4"/>
      <c r="BC96" s="3"/>
      <c r="BD96" s="2"/>
      <c r="BE96" s="3"/>
      <c r="BF96" s="2"/>
      <c r="BG96" s="3"/>
      <c r="BH96" s="4"/>
      <c r="BI96" s="3"/>
      <c r="BJ96" s="4"/>
      <c r="BK96" s="3"/>
      <c r="BL96" s="3"/>
      <c r="BM96" s="3"/>
      <c r="BN96" s="3"/>
      <c r="BO96" s="2"/>
      <c r="BP96" s="3"/>
      <c r="BQ96" s="3"/>
      <c r="BR96" s="4"/>
      <c r="BS96" s="3"/>
      <c r="BT96" s="1"/>
      <c r="BU96" s="3"/>
      <c r="BV96" s="10"/>
    </row>
    <row r="97" spans="1:74" ht="15" customHeight="1" x14ac:dyDescent="0.25">
      <c r="A97" s="76"/>
      <c r="B97" s="76"/>
      <c r="C97" s="8"/>
      <c r="D97" s="1"/>
      <c r="E97" s="1"/>
      <c r="F97" s="1"/>
      <c r="G97" s="86"/>
      <c r="H97" s="1"/>
      <c r="I97" s="87"/>
      <c r="J97" s="1"/>
      <c r="K97" s="1"/>
      <c r="L97" s="1"/>
      <c r="M97" s="1"/>
      <c r="N97" s="6"/>
      <c r="O97" s="6"/>
      <c r="P97" s="6"/>
      <c r="Q97" s="6"/>
      <c r="R97" s="1"/>
      <c r="S97" s="1"/>
      <c r="T97" s="1"/>
      <c r="U97" s="1"/>
      <c r="V97" s="2"/>
      <c r="W97" s="86"/>
      <c r="X97" s="1"/>
      <c r="Y97" s="86"/>
      <c r="Z97" s="1"/>
      <c r="AA97" s="2"/>
      <c r="AB97" s="1"/>
      <c r="AC97" s="1"/>
      <c r="AD97" s="1"/>
      <c r="AE97" s="1"/>
      <c r="AF97" s="2"/>
      <c r="AG97" s="2"/>
      <c r="AH97" s="2"/>
      <c r="AI97" s="37"/>
      <c r="AJ97" s="37"/>
      <c r="AK97" s="88"/>
      <c r="AL97" s="89">
        <f ca="1">+YEAR(TODAY())-YEAR(Tabla1[[#This Row],[FECHA DE NACIMIENTO]])</f>
        <v>123</v>
      </c>
      <c r="AM97" s="6"/>
      <c r="AN97" s="86"/>
      <c r="AO97" s="4"/>
      <c r="AP97" s="2"/>
      <c r="AQ97" s="5"/>
      <c r="AR97" s="2"/>
      <c r="AS97" s="90"/>
      <c r="AT97" s="1"/>
      <c r="AU97" s="86"/>
      <c r="AV97" s="86"/>
      <c r="AW97" s="86"/>
      <c r="AX97" s="86"/>
      <c r="AY97" s="1"/>
      <c r="AZ97" s="6"/>
      <c r="BA97" s="86"/>
      <c r="BB97" s="4"/>
      <c r="BC97" s="3"/>
      <c r="BD97" s="2"/>
      <c r="BE97" s="3"/>
      <c r="BF97" s="2"/>
      <c r="BG97" s="3"/>
      <c r="BH97" s="4"/>
      <c r="BI97" s="3"/>
      <c r="BJ97" s="4"/>
      <c r="BK97" s="3"/>
      <c r="BL97" s="3"/>
      <c r="BM97" s="3"/>
      <c r="BN97" s="3"/>
      <c r="BO97" s="2"/>
      <c r="BP97" s="3"/>
      <c r="BQ97" s="3"/>
      <c r="BR97" s="4"/>
      <c r="BS97" s="3"/>
      <c r="BT97" s="1"/>
      <c r="BU97" s="3"/>
      <c r="BV97" s="10"/>
    </row>
    <row r="98" spans="1:74" ht="15" customHeight="1" x14ac:dyDescent="0.25">
      <c r="A98" s="76"/>
      <c r="B98" s="76"/>
      <c r="C98" s="8"/>
      <c r="D98" s="1"/>
      <c r="E98" s="1"/>
      <c r="F98" s="1"/>
      <c r="G98" s="86"/>
      <c r="H98" s="1"/>
      <c r="I98" s="87"/>
      <c r="J98" s="1"/>
      <c r="K98" s="1"/>
      <c r="L98" s="1"/>
      <c r="M98" s="1"/>
      <c r="N98" s="6"/>
      <c r="O98" s="6"/>
      <c r="P98" s="6"/>
      <c r="Q98" s="6"/>
      <c r="R98" s="1"/>
      <c r="S98" s="1"/>
      <c r="T98" s="1"/>
      <c r="U98" s="1"/>
      <c r="V98" s="2"/>
      <c r="W98" s="86"/>
      <c r="X98" s="1"/>
      <c r="Y98" s="86"/>
      <c r="Z98" s="1"/>
      <c r="AA98" s="2"/>
      <c r="AB98" s="1"/>
      <c r="AC98" s="1"/>
      <c r="AD98" s="1"/>
      <c r="AE98" s="1"/>
      <c r="AF98" s="2"/>
      <c r="AG98" s="2"/>
      <c r="AH98" s="2"/>
      <c r="AI98" s="37"/>
      <c r="AJ98" s="37"/>
      <c r="AK98" s="88"/>
      <c r="AL98" s="89">
        <f ca="1">+YEAR(TODAY())-YEAR(Tabla1[[#This Row],[FECHA DE NACIMIENTO]])</f>
        <v>123</v>
      </c>
      <c r="AM98" s="6"/>
      <c r="AN98" s="86"/>
      <c r="AO98" s="4"/>
      <c r="AP98" s="2"/>
      <c r="AQ98" s="5"/>
      <c r="AR98" s="2"/>
      <c r="AS98" s="90"/>
      <c r="AT98" s="1"/>
      <c r="AU98" s="86"/>
      <c r="AV98" s="86"/>
      <c r="AW98" s="86"/>
      <c r="AX98" s="86"/>
      <c r="AY98" s="1"/>
      <c r="AZ98" s="6"/>
      <c r="BA98" s="86"/>
      <c r="BB98" s="4"/>
      <c r="BC98" s="3"/>
      <c r="BD98" s="2"/>
      <c r="BE98" s="3"/>
      <c r="BF98" s="2"/>
      <c r="BG98" s="3"/>
      <c r="BH98" s="4"/>
      <c r="BI98" s="3"/>
      <c r="BJ98" s="4"/>
      <c r="BK98" s="3"/>
      <c r="BL98" s="3"/>
      <c r="BM98" s="3"/>
      <c r="BN98" s="3"/>
      <c r="BO98" s="2"/>
      <c r="BP98" s="3"/>
      <c r="BQ98" s="3"/>
      <c r="BR98" s="4"/>
      <c r="BS98" s="3"/>
      <c r="BT98" s="1"/>
      <c r="BU98" s="3"/>
      <c r="BV98" s="10"/>
    </row>
    <row r="99" spans="1:74" ht="15" customHeight="1" x14ac:dyDescent="0.25">
      <c r="A99" s="76"/>
      <c r="B99" s="76"/>
      <c r="C99" s="8"/>
      <c r="D99" s="1"/>
      <c r="E99" s="1"/>
      <c r="F99" s="1"/>
      <c r="G99" s="86"/>
      <c r="H99" s="1"/>
      <c r="I99" s="87"/>
      <c r="J99" s="1"/>
      <c r="K99" s="1"/>
      <c r="L99" s="1"/>
      <c r="M99" s="1"/>
      <c r="N99" s="6"/>
      <c r="O99" s="6"/>
      <c r="P99" s="6"/>
      <c r="Q99" s="6"/>
      <c r="R99" s="1"/>
      <c r="S99" s="1"/>
      <c r="T99" s="1"/>
      <c r="U99" s="1"/>
      <c r="V99" s="2"/>
      <c r="W99" s="86"/>
      <c r="X99" s="1"/>
      <c r="Y99" s="86"/>
      <c r="Z99" s="1"/>
      <c r="AA99" s="2"/>
      <c r="AB99" s="1"/>
      <c r="AC99" s="1"/>
      <c r="AD99" s="1"/>
      <c r="AE99" s="1"/>
      <c r="AF99" s="2"/>
      <c r="AG99" s="2"/>
      <c r="AH99" s="2"/>
      <c r="AI99" s="37"/>
      <c r="AJ99" s="37"/>
      <c r="AK99" s="88"/>
      <c r="AL99" s="89">
        <f ca="1">+YEAR(TODAY())-YEAR(Tabla1[[#This Row],[FECHA DE NACIMIENTO]])</f>
        <v>123</v>
      </c>
      <c r="AM99" s="6"/>
      <c r="AN99" s="86"/>
      <c r="AO99" s="4"/>
      <c r="AP99" s="2"/>
      <c r="AQ99" s="5"/>
      <c r="AR99" s="2"/>
      <c r="AS99" s="90"/>
      <c r="AT99" s="1"/>
      <c r="AU99" s="86"/>
      <c r="AV99" s="86"/>
      <c r="AW99" s="86"/>
      <c r="AX99" s="86"/>
      <c r="AY99" s="1"/>
      <c r="AZ99" s="6"/>
      <c r="BA99" s="86"/>
      <c r="BB99" s="4"/>
      <c r="BC99" s="3"/>
      <c r="BD99" s="2"/>
      <c r="BE99" s="3"/>
      <c r="BF99" s="2"/>
      <c r="BG99" s="3"/>
      <c r="BH99" s="4"/>
      <c r="BI99" s="3"/>
      <c r="BJ99" s="4"/>
      <c r="BK99" s="3"/>
      <c r="BL99" s="3"/>
      <c r="BM99" s="3"/>
      <c r="BN99" s="3"/>
      <c r="BO99" s="2"/>
      <c r="BP99" s="3"/>
      <c r="BQ99" s="3"/>
      <c r="BR99" s="4"/>
      <c r="BS99" s="3"/>
      <c r="BT99" s="1"/>
      <c r="BU99" s="3"/>
      <c r="BV99" s="10"/>
    </row>
    <row r="100" spans="1:74" ht="15" customHeight="1" x14ac:dyDescent="0.25">
      <c r="A100" s="76"/>
      <c r="B100" s="76"/>
      <c r="C100" s="8"/>
      <c r="D100" s="1"/>
      <c r="E100" s="1"/>
      <c r="F100" s="1"/>
      <c r="G100" s="86"/>
      <c r="H100" s="1"/>
      <c r="I100" s="87"/>
      <c r="J100" s="1"/>
      <c r="K100" s="1"/>
      <c r="L100" s="1"/>
      <c r="M100" s="1"/>
      <c r="N100" s="6"/>
      <c r="O100" s="6"/>
      <c r="P100" s="6"/>
      <c r="Q100" s="6"/>
      <c r="R100" s="1"/>
      <c r="S100" s="1"/>
      <c r="T100" s="1"/>
      <c r="U100" s="1"/>
      <c r="V100" s="2"/>
      <c r="W100" s="86"/>
      <c r="X100" s="1"/>
      <c r="Y100" s="86"/>
      <c r="Z100" s="1"/>
      <c r="AA100" s="2"/>
      <c r="AB100" s="1"/>
      <c r="AC100" s="1"/>
      <c r="AD100" s="1"/>
      <c r="AE100" s="1"/>
      <c r="AF100" s="2"/>
      <c r="AG100" s="2"/>
      <c r="AH100" s="2"/>
      <c r="AI100" s="37"/>
      <c r="AJ100" s="37"/>
      <c r="AK100" s="88"/>
      <c r="AL100" s="89">
        <f ca="1">+YEAR(TODAY())-YEAR(Tabla1[[#This Row],[FECHA DE NACIMIENTO]])</f>
        <v>123</v>
      </c>
      <c r="AM100" s="6"/>
      <c r="AN100" s="86"/>
      <c r="AO100" s="4"/>
      <c r="AP100" s="2"/>
      <c r="AQ100" s="5"/>
      <c r="AR100" s="2"/>
      <c r="AS100" s="90"/>
      <c r="AT100" s="1"/>
      <c r="AU100" s="86"/>
      <c r="AV100" s="86"/>
      <c r="AW100" s="86"/>
      <c r="AX100" s="86"/>
      <c r="AY100" s="1"/>
      <c r="AZ100" s="6"/>
      <c r="BA100" s="86"/>
      <c r="BB100" s="4"/>
      <c r="BC100" s="3"/>
      <c r="BD100" s="2"/>
      <c r="BE100" s="3"/>
      <c r="BF100" s="2"/>
      <c r="BG100" s="3"/>
      <c r="BH100" s="4"/>
      <c r="BI100" s="3"/>
      <c r="BJ100" s="4"/>
      <c r="BK100" s="3"/>
      <c r="BL100" s="3"/>
      <c r="BM100" s="3"/>
      <c r="BN100" s="3"/>
      <c r="BO100" s="2"/>
      <c r="BP100" s="3"/>
      <c r="BQ100" s="3"/>
      <c r="BR100" s="4"/>
      <c r="BS100" s="3"/>
      <c r="BT100" s="1"/>
      <c r="BU100" s="3"/>
      <c r="BV100" s="10"/>
    </row>
    <row r="101" spans="1:74" ht="15" customHeight="1" x14ac:dyDescent="0.25">
      <c r="A101" s="76"/>
      <c r="B101" s="76"/>
      <c r="C101" s="8"/>
      <c r="D101" s="1"/>
      <c r="E101" s="1"/>
      <c r="F101" s="1"/>
      <c r="G101" s="86"/>
      <c r="H101" s="1"/>
      <c r="I101" s="87"/>
      <c r="J101" s="1"/>
      <c r="K101" s="1"/>
      <c r="L101" s="1"/>
      <c r="M101" s="1"/>
      <c r="N101" s="6"/>
      <c r="O101" s="6"/>
      <c r="P101" s="6"/>
      <c r="Q101" s="6"/>
      <c r="R101" s="1"/>
      <c r="S101" s="1"/>
      <c r="T101" s="1"/>
      <c r="U101" s="1"/>
      <c r="V101" s="2"/>
      <c r="W101" s="86"/>
      <c r="X101" s="1"/>
      <c r="Y101" s="86"/>
      <c r="Z101" s="1"/>
      <c r="AA101" s="2"/>
      <c r="AB101" s="1"/>
      <c r="AC101" s="1"/>
      <c r="AD101" s="1"/>
      <c r="AE101" s="1"/>
      <c r="AF101" s="2"/>
      <c r="AG101" s="2"/>
      <c r="AH101" s="2"/>
      <c r="AI101" s="37"/>
      <c r="AJ101" s="37"/>
      <c r="AK101" s="88"/>
      <c r="AL101" s="89">
        <f ca="1">+YEAR(TODAY())-YEAR(Tabla1[[#This Row],[FECHA DE NACIMIENTO]])</f>
        <v>123</v>
      </c>
      <c r="AM101" s="6"/>
      <c r="AN101" s="86"/>
      <c r="AO101" s="4"/>
      <c r="AP101" s="2"/>
      <c r="AQ101" s="5"/>
      <c r="AR101" s="2"/>
      <c r="AS101" s="90"/>
      <c r="AT101" s="1"/>
      <c r="AU101" s="86"/>
      <c r="AV101" s="86"/>
      <c r="AW101" s="86"/>
      <c r="AX101" s="86"/>
      <c r="AY101" s="1"/>
      <c r="AZ101" s="6"/>
      <c r="BA101" s="86"/>
      <c r="BB101" s="4"/>
      <c r="BC101" s="3"/>
      <c r="BD101" s="2"/>
      <c r="BE101" s="3"/>
      <c r="BF101" s="2"/>
      <c r="BG101" s="3"/>
      <c r="BH101" s="4"/>
      <c r="BI101" s="3"/>
      <c r="BJ101" s="4"/>
      <c r="BK101" s="3"/>
      <c r="BL101" s="3"/>
      <c r="BM101" s="3"/>
      <c r="BN101" s="3"/>
      <c r="BO101" s="2"/>
      <c r="BP101" s="3"/>
      <c r="BQ101" s="3"/>
      <c r="BR101" s="4"/>
      <c r="BS101" s="3"/>
      <c r="BT101" s="1"/>
      <c r="BU101" s="3"/>
      <c r="BV101" s="10"/>
    </row>
    <row r="102" spans="1:74" ht="15" customHeight="1" x14ac:dyDescent="0.25">
      <c r="A102" s="76"/>
      <c r="B102" s="76"/>
      <c r="C102" s="8"/>
      <c r="D102" s="1"/>
      <c r="E102" s="1"/>
      <c r="F102" s="1"/>
      <c r="G102" s="86"/>
      <c r="H102" s="1"/>
      <c r="I102" s="87"/>
      <c r="J102" s="1"/>
      <c r="K102" s="1"/>
      <c r="L102" s="1"/>
      <c r="M102" s="1"/>
      <c r="N102" s="6"/>
      <c r="O102" s="6"/>
      <c r="P102" s="6"/>
      <c r="Q102" s="6"/>
      <c r="R102" s="1"/>
      <c r="S102" s="1"/>
      <c r="T102" s="1"/>
      <c r="U102" s="1"/>
      <c r="V102" s="2"/>
      <c r="W102" s="86"/>
      <c r="X102" s="1"/>
      <c r="Y102" s="86"/>
      <c r="Z102" s="1"/>
      <c r="AA102" s="2"/>
      <c r="AB102" s="1"/>
      <c r="AC102" s="1"/>
      <c r="AD102" s="1"/>
      <c r="AE102" s="1"/>
      <c r="AF102" s="2"/>
      <c r="AG102" s="2"/>
      <c r="AH102" s="2"/>
      <c r="AI102" s="37"/>
      <c r="AJ102" s="37"/>
      <c r="AK102" s="88"/>
      <c r="AL102" s="89">
        <f ca="1">+YEAR(TODAY())-YEAR(Tabla1[[#This Row],[FECHA DE NACIMIENTO]])</f>
        <v>123</v>
      </c>
      <c r="AM102" s="6"/>
      <c r="AN102" s="86"/>
      <c r="AO102" s="4"/>
      <c r="AP102" s="2"/>
      <c r="AQ102" s="5"/>
      <c r="AR102" s="2"/>
      <c r="AS102" s="90"/>
      <c r="AT102" s="1"/>
      <c r="AU102" s="86"/>
      <c r="AV102" s="86"/>
      <c r="AW102" s="86"/>
      <c r="AX102" s="86"/>
      <c r="AY102" s="1"/>
      <c r="AZ102" s="6"/>
      <c r="BA102" s="86"/>
      <c r="BB102" s="4"/>
      <c r="BC102" s="3"/>
      <c r="BD102" s="2"/>
      <c r="BE102" s="3"/>
      <c r="BF102" s="2"/>
      <c r="BG102" s="3"/>
      <c r="BH102" s="4"/>
      <c r="BI102" s="3"/>
      <c r="BJ102" s="4"/>
      <c r="BK102" s="3"/>
      <c r="BL102" s="3"/>
      <c r="BM102" s="3"/>
      <c r="BN102" s="3"/>
      <c r="BO102" s="2"/>
      <c r="BP102" s="3"/>
      <c r="BQ102" s="3"/>
      <c r="BR102" s="4"/>
      <c r="BS102" s="3"/>
      <c r="BT102" s="1"/>
      <c r="BU102" s="3"/>
      <c r="BV102" s="10"/>
    </row>
    <row r="103" spans="1:74" ht="15" customHeight="1" x14ac:dyDescent="0.25">
      <c r="A103" s="76"/>
      <c r="B103" s="76"/>
      <c r="C103" s="8"/>
      <c r="D103" s="1"/>
      <c r="E103" s="1"/>
      <c r="F103" s="1"/>
      <c r="G103" s="86"/>
      <c r="H103" s="1"/>
      <c r="I103" s="87"/>
      <c r="J103" s="1"/>
      <c r="K103" s="1"/>
      <c r="L103" s="1"/>
      <c r="M103" s="1"/>
      <c r="N103" s="6"/>
      <c r="O103" s="6"/>
      <c r="P103" s="6"/>
      <c r="Q103" s="6"/>
      <c r="R103" s="1"/>
      <c r="S103" s="1"/>
      <c r="T103" s="1"/>
      <c r="U103" s="1"/>
      <c r="V103" s="2"/>
      <c r="W103" s="86"/>
      <c r="X103" s="1"/>
      <c r="Y103" s="86"/>
      <c r="Z103" s="1"/>
      <c r="AA103" s="2"/>
      <c r="AB103" s="1"/>
      <c r="AC103" s="1"/>
      <c r="AD103" s="1"/>
      <c r="AE103" s="1"/>
      <c r="AF103" s="2"/>
      <c r="AG103" s="2"/>
      <c r="AH103" s="2"/>
      <c r="AI103" s="37"/>
      <c r="AJ103" s="37"/>
      <c r="AK103" s="88"/>
      <c r="AL103" s="89">
        <f ca="1">+YEAR(TODAY())-YEAR(Tabla1[[#This Row],[FECHA DE NACIMIENTO]])</f>
        <v>123</v>
      </c>
      <c r="AM103" s="6"/>
      <c r="AN103" s="86"/>
      <c r="AO103" s="4"/>
      <c r="AP103" s="2"/>
      <c r="AQ103" s="5"/>
      <c r="AR103" s="2"/>
      <c r="AS103" s="90"/>
      <c r="AT103" s="1"/>
      <c r="AU103" s="86"/>
      <c r="AV103" s="86"/>
      <c r="AW103" s="86"/>
      <c r="AX103" s="86"/>
      <c r="AY103" s="1"/>
      <c r="AZ103" s="6"/>
      <c r="BA103" s="86"/>
      <c r="BB103" s="4"/>
      <c r="BC103" s="3"/>
      <c r="BD103" s="2"/>
      <c r="BE103" s="3"/>
      <c r="BF103" s="2"/>
      <c r="BG103" s="3"/>
      <c r="BH103" s="4"/>
      <c r="BI103" s="3"/>
      <c r="BJ103" s="4"/>
      <c r="BK103" s="3"/>
      <c r="BL103" s="3"/>
      <c r="BM103" s="3"/>
      <c r="BN103" s="3"/>
      <c r="BO103" s="2"/>
      <c r="BP103" s="3"/>
      <c r="BQ103" s="3"/>
      <c r="BR103" s="4"/>
      <c r="BS103" s="3"/>
      <c r="BT103" s="1"/>
      <c r="BU103" s="3"/>
      <c r="BV103" s="10"/>
    </row>
    <row r="104" spans="1:74" ht="15" customHeight="1" x14ac:dyDescent="0.25">
      <c r="A104" s="76"/>
      <c r="B104" s="76"/>
      <c r="C104" s="8"/>
      <c r="D104" s="1"/>
      <c r="E104" s="1"/>
      <c r="F104" s="1"/>
      <c r="G104" s="86"/>
      <c r="H104" s="1"/>
      <c r="I104" s="87"/>
      <c r="J104" s="1"/>
      <c r="K104" s="1"/>
      <c r="L104" s="1"/>
      <c r="M104" s="1"/>
      <c r="N104" s="6"/>
      <c r="O104" s="6"/>
      <c r="P104" s="6"/>
      <c r="Q104" s="6"/>
      <c r="R104" s="1"/>
      <c r="S104" s="1"/>
      <c r="T104" s="1"/>
      <c r="U104" s="1"/>
      <c r="V104" s="2"/>
      <c r="W104" s="86"/>
      <c r="X104" s="1"/>
      <c r="Y104" s="86"/>
      <c r="Z104" s="1"/>
      <c r="AA104" s="2"/>
      <c r="AB104" s="1"/>
      <c r="AC104" s="1"/>
      <c r="AD104" s="1"/>
      <c r="AE104" s="1"/>
      <c r="AF104" s="2"/>
      <c r="AG104" s="2"/>
      <c r="AH104" s="2"/>
      <c r="AI104" s="37"/>
      <c r="AJ104" s="37"/>
      <c r="AK104" s="88"/>
      <c r="AL104" s="89">
        <f ca="1">+YEAR(TODAY())-YEAR(Tabla1[[#This Row],[FECHA DE NACIMIENTO]])</f>
        <v>123</v>
      </c>
      <c r="AM104" s="6"/>
      <c r="AN104" s="86"/>
      <c r="AO104" s="4"/>
      <c r="AP104" s="2"/>
      <c r="AQ104" s="5"/>
      <c r="AR104" s="2"/>
      <c r="AS104" s="90"/>
      <c r="AT104" s="1"/>
      <c r="AU104" s="86"/>
      <c r="AV104" s="86"/>
      <c r="AW104" s="86"/>
      <c r="AX104" s="86"/>
      <c r="AY104" s="1"/>
      <c r="AZ104" s="6"/>
      <c r="BA104" s="86"/>
      <c r="BB104" s="4"/>
      <c r="BC104" s="3"/>
      <c r="BD104" s="2"/>
      <c r="BE104" s="3"/>
      <c r="BF104" s="2"/>
      <c r="BG104" s="3"/>
      <c r="BH104" s="4"/>
      <c r="BI104" s="3"/>
      <c r="BJ104" s="4"/>
      <c r="BK104" s="3"/>
      <c r="BL104" s="3"/>
      <c r="BM104" s="3"/>
      <c r="BN104" s="3"/>
      <c r="BO104" s="2"/>
      <c r="BP104" s="3"/>
      <c r="BQ104" s="3"/>
      <c r="BR104" s="4"/>
      <c r="BS104" s="3"/>
      <c r="BT104" s="1"/>
      <c r="BU104" s="3"/>
      <c r="BV104" s="10"/>
    </row>
    <row r="105" spans="1:74" ht="15" customHeight="1" x14ac:dyDescent="0.25">
      <c r="G105" s="70"/>
    </row>
    <row r="106" spans="1:74" ht="15" customHeight="1" x14ac:dyDescent="0.25">
      <c r="G106" s="70"/>
    </row>
    <row r="107" spans="1:74" ht="15" customHeight="1" x14ac:dyDescent="0.25">
      <c r="G107" s="70"/>
    </row>
    <row r="108" spans="1:74" ht="15" customHeight="1" x14ac:dyDescent="0.25">
      <c r="G108" s="70"/>
    </row>
    <row r="109" spans="1:74" ht="15" customHeight="1" x14ac:dyDescent="0.25">
      <c r="G109" s="70"/>
    </row>
    <row r="110" spans="1:74" ht="15" customHeight="1" x14ac:dyDescent="0.25">
      <c r="G110" s="70"/>
    </row>
    <row r="111" spans="1:74" ht="15" customHeight="1" x14ac:dyDescent="0.25">
      <c r="G111" s="70"/>
    </row>
    <row r="112" spans="1:74" ht="15" customHeight="1" x14ac:dyDescent="0.25">
      <c r="G112" s="70"/>
    </row>
    <row r="113" spans="7:7" ht="15" customHeight="1" x14ac:dyDescent="0.25">
      <c r="G113" s="70"/>
    </row>
    <row r="114" spans="7:7" ht="15" customHeight="1" x14ac:dyDescent="0.25">
      <c r="G114" s="70"/>
    </row>
    <row r="115" spans="7:7" ht="15" customHeight="1" x14ac:dyDescent="0.25">
      <c r="G115" s="70"/>
    </row>
    <row r="116" spans="7:7" ht="15" customHeight="1" x14ac:dyDescent="0.25">
      <c r="G116" s="70"/>
    </row>
    <row r="117" spans="7:7" ht="15" customHeight="1" x14ac:dyDescent="0.25">
      <c r="G117" s="70"/>
    </row>
    <row r="118" spans="7:7" ht="15" customHeight="1" x14ac:dyDescent="0.25">
      <c r="G118" s="70"/>
    </row>
    <row r="119" spans="7:7" ht="15" customHeight="1" x14ac:dyDescent="0.25">
      <c r="G119" s="70"/>
    </row>
    <row r="120" spans="7:7" ht="15" customHeight="1" x14ac:dyDescent="0.25">
      <c r="G120" s="70"/>
    </row>
    <row r="121" spans="7:7" ht="15" customHeight="1" x14ac:dyDescent="0.25">
      <c r="G121" s="70"/>
    </row>
    <row r="122" spans="7:7" ht="15" customHeight="1" x14ac:dyDescent="0.25">
      <c r="G122" s="70"/>
    </row>
    <row r="123" spans="7:7" ht="15" customHeight="1" x14ac:dyDescent="0.25">
      <c r="G123" s="70"/>
    </row>
    <row r="124" spans="7:7" ht="15" customHeight="1" x14ac:dyDescent="0.25">
      <c r="G124" s="70"/>
    </row>
    <row r="125" spans="7:7" ht="15" customHeight="1" x14ac:dyDescent="0.25">
      <c r="G125" s="70"/>
    </row>
    <row r="126" spans="7:7" ht="15" customHeight="1" x14ac:dyDescent="0.25">
      <c r="G126" s="70"/>
    </row>
    <row r="127" spans="7:7" ht="15" customHeight="1" x14ac:dyDescent="0.25">
      <c r="G127" s="70"/>
    </row>
    <row r="128" spans="7:7" ht="15" customHeight="1" x14ac:dyDescent="0.25">
      <c r="G128" s="70"/>
    </row>
    <row r="129" spans="7:7" ht="15" customHeight="1" x14ac:dyDescent="0.25">
      <c r="G129" s="70"/>
    </row>
    <row r="130" spans="7:7" ht="15" customHeight="1" x14ac:dyDescent="0.25">
      <c r="G130" s="70"/>
    </row>
    <row r="131" spans="7:7" ht="15" customHeight="1" x14ac:dyDescent="0.25">
      <c r="G131" s="70"/>
    </row>
    <row r="132" spans="7:7" ht="15" customHeight="1" x14ac:dyDescent="0.25">
      <c r="G132" s="70"/>
    </row>
    <row r="133" spans="7:7" ht="15" customHeight="1" x14ac:dyDescent="0.25">
      <c r="G133" s="70"/>
    </row>
    <row r="134" spans="7:7" ht="15" customHeight="1" x14ac:dyDescent="0.25">
      <c r="G134" s="70"/>
    </row>
    <row r="135" spans="7:7" ht="15" customHeight="1" x14ac:dyDescent="0.25">
      <c r="G135" s="70"/>
    </row>
    <row r="136" spans="7:7" ht="15" customHeight="1" x14ac:dyDescent="0.25">
      <c r="G136" s="70"/>
    </row>
    <row r="137" spans="7:7" ht="15" customHeight="1" x14ac:dyDescent="0.25">
      <c r="G137" s="70"/>
    </row>
    <row r="138" spans="7:7" ht="15" customHeight="1" x14ac:dyDescent="0.25">
      <c r="G138" s="70"/>
    </row>
    <row r="139" spans="7:7" ht="15" customHeight="1" x14ac:dyDescent="0.25">
      <c r="G139" s="70"/>
    </row>
    <row r="140" spans="7:7" ht="15" customHeight="1" x14ac:dyDescent="0.25">
      <c r="G140" s="70"/>
    </row>
    <row r="141" spans="7:7" ht="15" customHeight="1" x14ac:dyDescent="0.25">
      <c r="G141" s="70"/>
    </row>
    <row r="142" spans="7:7" ht="15" customHeight="1" x14ac:dyDescent="0.25">
      <c r="G142" s="70"/>
    </row>
    <row r="143" spans="7:7" ht="15" customHeight="1" x14ac:dyDescent="0.25">
      <c r="G143" s="70"/>
    </row>
    <row r="144" spans="7:7" ht="15" customHeight="1" x14ac:dyDescent="0.25">
      <c r="G144" s="70"/>
    </row>
    <row r="145" spans="7:7" ht="15" customHeight="1" x14ac:dyDescent="0.25">
      <c r="G145" s="70"/>
    </row>
    <row r="146" spans="7:7" ht="15" customHeight="1" x14ac:dyDescent="0.25">
      <c r="G146" s="70"/>
    </row>
    <row r="147" spans="7:7" ht="15" customHeight="1" x14ac:dyDescent="0.25">
      <c r="G147" s="70"/>
    </row>
    <row r="148" spans="7:7" ht="15" customHeight="1" x14ac:dyDescent="0.25">
      <c r="G148" s="70"/>
    </row>
    <row r="149" spans="7:7" ht="15" customHeight="1" x14ac:dyDescent="0.25">
      <c r="G149" s="70"/>
    </row>
    <row r="150" spans="7:7" ht="15" customHeight="1" x14ac:dyDescent="0.25">
      <c r="G150" s="70"/>
    </row>
    <row r="151" spans="7:7" ht="15" customHeight="1" x14ac:dyDescent="0.25">
      <c r="G151" s="70"/>
    </row>
    <row r="152" spans="7:7" ht="15" customHeight="1" x14ac:dyDescent="0.25">
      <c r="G152" s="70"/>
    </row>
    <row r="153" spans="7:7" ht="15" customHeight="1" x14ac:dyDescent="0.25">
      <c r="G153" s="70"/>
    </row>
    <row r="154" spans="7:7" ht="15" customHeight="1" x14ac:dyDescent="0.25">
      <c r="G154" s="70"/>
    </row>
    <row r="155" spans="7:7" ht="15" customHeight="1" x14ac:dyDescent="0.25">
      <c r="G155" s="70"/>
    </row>
    <row r="156" spans="7:7" ht="15" customHeight="1" x14ac:dyDescent="0.25">
      <c r="G156" s="70"/>
    </row>
    <row r="157" spans="7:7" ht="15" customHeight="1" x14ac:dyDescent="0.25">
      <c r="G157" s="70"/>
    </row>
    <row r="158" spans="7:7" ht="15" customHeight="1" x14ac:dyDescent="0.25">
      <c r="G158" s="70"/>
    </row>
    <row r="159" spans="7:7" ht="15" customHeight="1" x14ac:dyDescent="0.25">
      <c r="G159" s="70"/>
    </row>
    <row r="160" spans="7:7" ht="15" customHeight="1" x14ac:dyDescent="0.25">
      <c r="G160" s="70"/>
    </row>
    <row r="161" spans="7:7" ht="15" customHeight="1" x14ac:dyDescent="0.25">
      <c r="G161" s="70"/>
    </row>
    <row r="162" spans="7:7" ht="15" customHeight="1" x14ac:dyDescent="0.25">
      <c r="G162" s="70"/>
    </row>
    <row r="163" spans="7:7" ht="15" customHeight="1" x14ac:dyDescent="0.25">
      <c r="G163" s="70"/>
    </row>
    <row r="164" spans="7:7" ht="15" customHeight="1" x14ac:dyDescent="0.25">
      <c r="G164" s="70"/>
    </row>
    <row r="165" spans="7:7" ht="15" customHeight="1" x14ac:dyDescent="0.25">
      <c r="G165" s="70"/>
    </row>
    <row r="166" spans="7:7" ht="15" customHeight="1" x14ac:dyDescent="0.25">
      <c r="G166" s="70"/>
    </row>
    <row r="167" spans="7:7" ht="15" customHeight="1" x14ac:dyDescent="0.25">
      <c r="G167" s="70"/>
    </row>
    <row r="168" spans="7:7" ht="15" customHeight="1" x14ac:dyDescent="0.25">
      <c r="G168" s="70"/>
    </row>
    <row r="169" spans="7:7" ht="15" customHeight="1" x14ac:dyDescent="0.25">
      <c r="G169" s="70"/>
    </row>
    <row r="170" spans="7:7" ht="15" customHeight="1" x14ac:dyDescent="0.25">
      <c r="G170" s="70"/>
    </row>
    <row r="171" spans="7:7" ht="15" customHeight="1" x14ac:dyDescent="0.25">
      <c r="G171" s="70"/>
    </row>
    <row r="172" spans="7:7" ht="15" customHeight="1" x14ac:dyDescent="0.25">
      <c r="G172" s="70"/>
    </row>
    <row r="173" spans="7:7" ht="15" customHeight="1" x14ac:dyDescent="0.25">
      <c r="G173" s="70"/>
    </row>
    <row r="174" spans="7:7" ht="15" customHeight="1" x14ac:dyDescent="0.25">
      <c r="G174" s="70"/>
    </row>
    <row r="175" spans="7:7" ht="15" customHeight="1" x14ac:dyDescent="0.25">
      <c r="G175" s="70"/>
    </row>
    <row r="176" spans="7:7" ht="15" customHeight="1" x14ac:dyDescent="0.25">
      <c r="G176" s="70"/>
    </row>
    <row r="177" spans="7:7" ht="15" customHeight="1" x14ac:dyDescent="0.25">
      <c r="G177" s="70"/>
    </row>
    <row r="178" spans="7:7" ht="15" customHeight="1" x14ac:dyDescent="0.25">
      <c r="G178" s="70"/>
    </row>
    <row r="179" spans="7:7" ht="15" customHeight="1" x14ac:dyDescent="0.25">
      <c r="G179" s="70"/>
    </row>
    <row r="180" spans="7:7" ht="15" customHeight="1" x14ac:dyDescent="0.25">
      <c r="G180" s="70"/>
    </row>
    <row r="181" spans="7:7" ht="15" customHeight="1" x14ac:dyDescent="0.25">
      <c r="G181" s="70"/>
    </row>
    <row r="182" spans="7:7" ht="15" customHeight="1" x14ac:dyDescent="0.25">
      <c r="G182" s="70"/>
    </row>
    <row r="183" spans="7:7" ht="15" customHeight="1" x14ac:dyDescent="0.25">
      <c r="G183" s="70"/>
    </row>
    <row r="184" spans="7:7" ht="15" customHeight="1" x14ac:dyDescent="0.25">
      <c r="G184" s="70"/>
    </row>
    <row r="185" spans="7:7" ht="15" customHeight="1" x14ac:dyDescent="0.25">
      <c r="G185" s="70"/>
    </row>
    <row r="186" spans="7:7" ht="15" customHeight="1" x14ac:dyDescent="0.25">
      <c r="G186" s="70"/>
    </row>
    <row r="187" spans="7:7" ht="15" customHeight="1" x14ac:dyDescent="0.25">
      <c r="G187" s="70"/>
    </row>
    <row r="188" spans="7:7" ht="15" customHeight="1" x14ac:dyDescent="0.25">
      <c r="G188" s="70"/>
    </row>
    <row r="189" spans="7:7" ht="15" customHeight="1" x14ac:dyDescent="0.25">
      <c r="G189" s="70"/>
    </row>
    <row r="190" spans="7:7" ht="15" customHeight="1" x14ac:dyDescent="0.25">
      <c r="G190" s="70"/>
    </row>
    <row r="191" spans="7:7" ht="15" customHeight="1" x14ac:dyDescent="0.25">
      <c r="G191" s="70"/>
    </row>
    <row r="192" spans="7:7" ht="15" customHeight="1" x14ac:dyDescent="0.25">
      <c r="G192" s="70"/>
    </row>
    <row r="193" spans="7:60" ht="15" customHeight="1" x14ac:dyDescent="0.25">
      <c r="G193" s="70"/>
    </row>
    <row r="194" spans="7:60" ht="15" customHeight="1" x14ac:dyDescent="0.25">
      <c r="G194" s="70"/>
    </row>
    <row r="195" spans="7:60" ht="15" customHeight="1" x14ac:dyDescent="0.25">
      <c r="G195" s="70"/>
    </row>
    <row r="196" spans="7:60" ht="15" customHeight="1" x14ac:dyDescent="0.25">
      <c r="G196" s="70"/>
    </row>
    <row r="197" spans="7:60" ht="15" customHeight="1" x14ac:dyDescent="0.25">
      <c r="G197" s="70"/>
    </row>
    <row r="198" spans="7:60" ht="15" customHeight="1" x14ac:dyDescent="0.25">
      <c r="G198" s="70"/>
    </row>
    <row r="199" spans="7:60" ht="15" customHeight="1" x14ac:dyDescent="0.25">
      <c r="G199" s="70"/>
    </row>
    <row r="200" spans="7:60" ht="15" customHeight="1" x14ac:dyDescent="0.25">
      <c r="G200" s="70"/>
    </row>
    <row r="201" spans="7:60" ht="15" customHeight="1" x14ac:dyDescent="0.25">
      <c r="G201" s="70"/>
    </row>
    <row r="202" spans="7:60" ht="15" customHeight="1" x14ac:dyDescent="0.25">
      <c r="G202" s="70"/>
    </row>
    <row r="203" spans="7:60" ht="15" customHeight="1" x14ac:dyDescent="0.25">
      <c r="G203" s="70"/>
    </row>
    <row r="204" spans="7:60" ht="15" customHeight="1" x14ac:dyDescent="0.25">
      <c r="G204" s="70"/>
    </row>
    <row r="205" spans="7:60" ht="15" customHeight="1" x14ac:dyDescent="0.25">
      <c r="G205" s="70"/>
    </row>
    <row r="206" spans="7:60" ht="15" customHeight="1" x14ac:dyDescent="0.25">
      <c r="G206" s="70"/>
    </row>
    <row r="207" spans="7:60" ht="15" customHeight="1" x14ac:dyDescent="0.25">
      <c r="G207" s="70"/>
    </row>
    <row r="208" spans="7:60" ht="15" customHeight="1" x14ac:dyDescent="0.25">
      <c r="G208" s="70"/>
      <c r="BH208" s="72"/>
    </row>
    <row r="209" spans="7:7" ht="15" customHeight="1" x14ac:dyDescent="0.25">
      <c r="G209" s="70"/>
    </row>
    <row r="210" spans="7:7" ht="15" customHeight="1" x14ac:dyDescent="0.25">
      <c r="G210" s="70"/>
    </row>
    <row r="211" spans="7:7" ht="15" customHeight="1" x14ac:dyDescent="0.25">
      <c r="G211" s="70"/>
    </row>
    <row r="212" spans="7:7" ht="15" customHeight="1" x14ac:dyDescent="0.25">
      <c r="G212" s="70"/>
    </row>
    <row r="213" spans="7:7" ht="15" customHeight="1" x14ac:dyDescent="0.25">
      <c r="G213" s="70"/>
    </row>
    <row r="214" spans="7:7" ht="15" customHeight="1" x14ac:dyDescent="0.25">
      <c r="G214" s="70"/>
    </row>
    <row r="215" spans="7:7" ht="15" customHeight="1" x14ac:dyDescent="0.25">
      <c r="G215" s="70"/>
    </row>
    <row r="216" spans="7:7" ht="15" customHeight="1" x14ac:dyDescent="0.25">
      <c r="G216" s="70"/>
    </row>
    <row r="217" spans="7:7" ht="15" customHeight="1" x14ac:dyDescent="0.25">
      <c r="G217" s="70"/>
    </row>
    <row r="218" spans="7:7" ht="15" customHeight="1" x14ac:dyDescent="0.25">
      <c r="G218" s="70"/>
    </row>
    <row r="219" spans="7:7" ht="15" customHeight="1" x14ac:dyDescent="0.25">
      <c r="G219" s="70"/>
    </row>
    <row r="220" spans="7:7" ht="15" customHeight="1" x14ac:dyDescent="0.25">
      <c r="G220" s="70"/>
    </row>
    <row r="221" spans="7:7" ht="15" customHeight="1" x14ac:dyDescent="0.25">
      <c r="G221" s="70"/>
    </row>
    <row r="222" spans="7:7" ht="15" customHeight="1" x14ac:dyDescent="0.25">
      <c r="G222" s="70"/>
    </row>
    <row r="223" spans="7:7" ht="15" customHeight="1" x14ac:dyDescent="0.25">
      <c r="G223" s="70"/>
    </row>
    <row r="224" spans="7:7" ht="15" customHeight="1" x14ac:dyDescent="0.25">
      <c r="G224" s="70"/>
    </row>
    <row r="225" spans="7:7" ht="15" customHeight="1" x14ac:dyDescent="0.25">
      <c r="G225" s="70"/>
    </row>
    <row r="226" spans="7:7" ht="15" customHeight="1" x14ac:dyDescent="0.25">
      <c r="G226" s="70"/>
    </row>
    <row r="227" spans="7:7" ht="15" customHeight="1" x14ac:dyDescent="0.25">
      <c r="G227" s="70"/>
    </row>
    <row r="228" spans="7:7" ht="15" customHeight="1" x14ac:dyDescent="0.25">
      <c r="G228" s="70"/>
    </row>
    <row r="229" spans="7:7" ht="15" customHeight="1" x14ac:dyDescent="0.25">
      <c r="G229" s="70"/>
    </row>
    <row r="230" spans="7:7" ht="15" customHeight="1" x14ac:dyDescent="0.25">
      <c r="G230" s="70"/>
    </row>
    <row r="231" spans="7:7" ht="15" customHeight="1" x14ac:dyDescent="0.25">
      <c r="G231" s="70"/>
    </row>
    <row r="232" spans="7:7" ht="15" customHeight="1" x14ac:dyDescent="0.25">
      <c r="G232" s="70"/>
    </row>
    <row r="233" spans="7:7" ht="15" customHeight="1" x14ac:dyDescent="0.25">
      <c r="G233" s="70"/>
    </row>
    <row r="234" spans="7:7" ht="15" customHeight="1" x14ac:dyDescent="0.25">
      <c r="G234" s="70"/>
    </row>
    <row r="235" spans="7:7" ht="15" customHeight="1" x14ac:dyDescent="0.25">
      <c r="G235" s="70"/>
    </row>
    <row r="236" spans="7:7" ht="15" customHeight="1" x14ac:dyDescent="0.25">
      <c r="G236" s="70"/>
    </row>
    <row r="237" spans="7:7" ht="15" customHeight="1" x14ac:dyDescent="0.25">
      <c r="G237" s="70"/>
    </row>
    <row r="238" spans="7:7" ht="15" customHeight="1" x14ac:dyDescent="0.25">
      <c r="G238" s="70"/>
    </row>
    <row r="239" spans="7:7" ht="15" customHeight="1" x14ac:dyDescent="0.25">
      <c r="G239" s="70"/>
    </row>
    <row r="240" spans="7:7" ht="15" customHeight="1" x14ac:dyDescent="0.25">
      <c r="G240" s="70"/>
    </row>
    <row r="241" spans="7:7" ht="15" customHeight="1" x14ac:dyDescent="0.25">
      <c r="G241" s="70"/>
    </row>
    <row r="242" spans="7:7" ht="15" customHeight="1" x14ac:dyDescent="0.25">
      <c r="G242" s="70"/>
    </row>
    <row r="243" spans="7:7" ht="15" customHeight="1" x14ac:dyDescent="0.25">
      <c r="G243" s="70"/>
    </row>
    <row r="244" spans="7:7" ht="15" customHeight="1" x14ac:dyDescent="0.25">
      <c r="G244" s="70"/>
    </row>
    <row r="245" spans="7:7" ht="15" customHeight="1" x14ac:dyDescent="0.25">
      <c r="G245" s="70"/>
    </row>
    <row r="246" spans="7:7" ht="15" customHeight="1" x14ac:dyDescent="0.25">
      <c r="G246" s="70"/>
    </row>
    <row r="247" spans="7:7" ht="15" customHeight="1" x14ac:dyDescent="0.25">
      <c r="G247" s="70"/>
    </row>
    <row r="248" spans="7:7" ht="15" customHeight="1" x14ac:dyDescent="0.25">
      <c r="G248" s="70"/>
    </row>
    <row r="249" spans="7:7" ht="15" customHeight="1" x14ac:dyDescent="0.25">
      <c r="G249" s="70"/>
    </row>
    <row r="250" spans="7:7" ht="15" customHeight="1" x14ac:dyDescent="0.25">
      <c r="G250" s="70"/>
    </row>
    <row r="251" spans="7:7" ht="15" customHeight="1" x14ac:dyDescent="0.25">
      <c r="G251" s="70"/>
    </row>
    <row r="252" spans="7:7" ht="15" customHeight="1" x14ac:dyDescent="0.25">
      <c r="G252" s="70"/>
    </row>
    <row r="253" spans="7:7" ht="15" customHeight="1" x14ac:dyDescent="0.25">
      <c r="G253" s="70"/>
    </row>
    <row r="254" spans="7:7" ht="15" customHeight="1" x14ac:dyDescent="0.25">
      <c r="G254" s="70"/>
    </row>
    <row r="255" spans="7:7" ht="15" customHeight="1" x14ac:dyDescent="0.25">
      <c r="G255" s="70"/>
    </row>
    <row r="256" spans="7:7" ht="15" customHeight="1" x14ac:dyDescent="0.25">
      <c r="G256" s="70"/>
    </row>
    <row r="257" spans="7:7" ht="15" customHeight="1" x14ac:dyDescent="0.25">
      <c r="G257" s="70"/>
    </row>
    <row r="258" spans="7:7" ht="15" customHeight="1" x14ac:dyDescent="0.25">
      <c r="G258" s="70"/>
    </row>
    <row r="259" spans="7:7" ht="15" customHeight="1" x14ac:dyDescent="0.25">
      <c r="G259" s="70"/>
    </row>
    <row r="260" spans="7:7" ht="15" customHeight="1" x14ac:dyDescent="0.25">
      <c r="G260" s="70"/>
    </row>
    <row r="261" spans="7:7" ht="15" customHeight="1" x14ac:dyDescent="0.25">
      <c r="G261" s="70"/>
    </row>
    <row r="262" spans="7:7" ht="15" customHeight="1" x14ac:dyDescent="0.25">
      <c r="G262" s="70"/>
    </row>
    <row r="263" spans="7:7" ht="15" customHeight="1" x14ac:dyDescent="0.25">
      <c r="G263" s="70"/>
    </row>
    <row r="264" spans="7:7" ht="15" customHeight="1" x14ac:dyDescent="0.25">
      <c r="G264" s="70"/>
    </row>
    <row r="265" spans="7:7" ht="15" customHeight="1" x14ac:dyDescent="0.25">
      <c r="G265" s="70"/>
    </row>
    <row r="266" spans="7:7" ht="15" customHeight="1" x14ac:dyDescent="0.25">
      <c r="G266" s="70"/>
    </row>
    <row r="267" spans="7:7" ht="15" customHeight="1" x14ac:dyDescent="0.25">
      <c r="G267" s="70"/>
    </row>
    <row r="268" spans="7:7" ht="15" customHeight="1" x14ac:dyDescent="0.25">
      <c r="G268" s="70"/>
    </row>
    <row r="269" spans="7:7" ht="15" customHeight="1" x14ac:dyDescent="0.25">
      <c r="G269" s="70"/>
    </row>
    <row r="270" spans="7:7" ht="15" customHeight="1" x14ac:dyDescent="0.25">
      <c r="G270" s="70"/>
    </row>
    <row r="271" spans="7:7" ht="15" customHeight="1" x14ac:dyDescent="0.25">
      <c r="G271" s="70"/>
    </row>
    <row r="272" spans="7:7" ht="15" customHeight="1" x14ac:dyDescent="0.25">
      <c r="G272" s="70"/>
    </row>
    <row r="273" spans="7:7" ht="15" customHeight="1" x14ac:dyDescent="0.25">
      <c r="G273" s="70"/>
    </row>
    <row r="274" spans="7:7" ht="15" customHeight="1" x14ac:dyDescent="0.25">
      <c r="G274" s="70"/>
    </row>
    <row r="275" spans="7:7" ht="15" customHeight="1" x14ac:dyDescent="0.25">
      <c r="G275" s="70"/>
    </row>
    <row r="276" spans="7:7" ht="15" customHeight="1" x14ac:dyDescent="0.25">
      <c r="G276" s="70"/>
    </row>
    <row r="277" spans="7:7" ht="15" customHeight="1" x14ac:dyDescent="0.25">
      <c r="G277" s="70"/>
    </row>
    <row r="278" spans="7:7" ht="15" customHeight="1" x14ac:dyDescent="0.25">
      <c r="G278" s="70"/>
    </row>
    <row r="279" spans="7:7" ht="15" customHeight="1" x14ac:dyDescent="0.25">
      <c r="G279" s="70"/>
    </row>
    <row r="280" spans="7:7" ht="15" customHeight="1" x14ac:dyDescent="0.25">
      <c r="G280" s="70"/>
    </row>
  </sheetData>
  <mergeCells count="6">
    <mergeCell ref="B3:D3"/>
    <mergeCell ref="E3:BG3"/>
    <mergeCell ref="A1:A3"/>
    <mergeCell ref="B2:D2"/>
    <mergeCell ref="E2:BG2"/>
    <mergeCell ref="B1:BV1"/>
  </mergeCells>
  <dataValidations count="1">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W60">
      <formula1>1900/1/1</formula1>
      <formula2>3000/1/1</formula2>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error="Prueba">
          <x14:formula1>
            <xm:f>Lista!$A$2:$A$5</xm:f>
          </x14:formula1>
          <xm:sqref>AI6:AI23</xm:sqref>
        </x14:dataValidation>
        <x14:dataValidation type="list" allowBlank="1" showInputMessage="1" showErrorMessage="1">
          <x14:formula1>
            <xm:f>Lista!$A$2:$A$5</xm:f>
          </x14:formula1>
          <xm:sqref>AI5</xm:sqref>
        </x14:dataValidation>
        <x14:dataValidation type="list" allowBlank="1" showInputMessage="1" showErrorMessage="1">
          <x14:formula1>
            <xm:f>Lista!$B$2:$B$7</xm:f>
          </x14:formula1>
          <xm:sqref>AJ5:AJ47</xm:sqref>
        </x14:dataValidation>
        <x14:dataValidation type="list" allowBlank="1" showInputMessage="1" showErrorMessage="1">
          <x14:formula1>
            <xm:f>Lista!$C$2:$C$3</xm:f>
          </x14:formula1>
          <xm:sqref>AH5</xm:sqref>
        </x14:dataValidation>
        <x14:dataValidation type="list" allowBlank="1" showInputMessage="1" showErrorMessage="1">
          <x14:formula1>
            <xm:f>Lista!$D$2:$D$4</xm:f>
          </x14:formula1>
          <xm:sqref>C5:C104</xm:sqref>
        </x14:dataValidation>
        <x14:dataValidation type="list" allowBlank="1" showInputMessage="1" showErrorMessage="1">
          <x14:formula1>
            <xm:f>Lista!$E$2:$E$6</xm:f>
          </x14:formula1>
          <xm:sqref>E5 E64:E87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0" sqref="F10"/>
    </sheetView>
  </sheetViews>
  <sheetFormatPr baseColWidth="10" defaultRowHeight="15" x14ac:dyDescent="0.25"/>
  <cols>
    <col min="1" max="1" width="13.7109375" bestFit="1" customWidth="1"/>
    <col min="2" max="2" width="37.5703125" bestFit="1" customWidth="1"/>
    <col min="5" max="5" width="27.42578125" customWidth="1"/>
    <col min="6" max="6" width="53.140625" customWidth="1"/>
  </cols>
  <sheetData>
    <row r="1" spans="1:6" s="94" customFormat="1" x14ac:dyDescent="0.25">
      <c r="A1" s="93" t="s">
        <v>484</v>
      </c>
      <c r="B1" s="93" t="s">
        <v>482</v>
      </c>
      <c r="C1" s="93" t="s">
        <v>490</v>
      </c>
      <c r="D1" s="93" t="s">
        <v>493</v>
      </c>
      <c r="E1" s="93" t="s">
        <v>496</v>
      </c>
      <c r="F1" s="95" t="s">
        <v>498</v>
      </c>
    </row>
    <row r="2" spans="1:6" ht="12.75" customHeight="1" x14ac:dyDescent="0.25">
      <c r="A2" s="84" t="s">
        <v>478</v>
      </c>
      <c r="B2" s="91" t="s">
        <v>483</v>
      </c>
      <c r="C2" s="84" t="s">
        <v>491</v>
      </c>
      <c r="D2" s="92" t="s">
        <v>494</v>
      </c>
      <c r="E2" s="81" t="s">
        <v>56</v>
      </c>
      <c r="F2" s="81" t="s">
        <v>62</v>
      </c>
    </row>
    <row r="3" spans="1:6" x14ac:dyDescent="0.25">
      <c r="A3" s="83" t="s">
        <v>479</v>
      </c>
      <c r="B3" s="82" t="s">
        <v>485</v>
      </c>
      <c r="C3" s="83" t="s">
        <v>492</v>
      </c>
      <c r="D3" s="85" t="s">
        <v>55</v>
      </c>
      <c r="E3" s="81" t="s">
        <v>222</v>
      </c>
      <c r="F3" s="81" t="s">
        <v>79</v>
      </c>
    </row>
    <row r="4" spans="1:6" x14ac:dyDescent="0.25">
      <c r="A4" s="83" t="s">
        <v>480</v>
      </c>
      <c r="B4" s="82" t="s">
        <v>486</v>
      </c>
      <c r="D4" s="82" t="s">
        <v>495</v>
      </c>
      <c r="E4" s="81" t="s">
        <v>355</v>
      </c>
      <c r="F4" s="81" t="s">
        <v>87</v>
      </c>
    </row>
    <row r="5" spans="1:6" x14ac:dyDescent="0.25">
      <c r="A5" s="83" t="s">
        <v>481</v>
      </c>
      <c r="B5" s="82" t="s">
        <v>487</v>
      </c>
      <c r="E5" s="81" t="s">
        <v>356</v>
      </c>
      <c r="F5" s="81" t="s">
        <v>100</v>
      </c>
    </row>
    <row r="6" spans="1:6" x14ac:dyDescent="0.25">
      <c r="B6" s="82" t="s">
        <v>488</v>
      </c>
      <c r="E6" s="81" t="s">
        <v>423</v>
      </c>
      <c r="F6" s="81" t="s">
        <v>137</v>
      </c>
    </row>
    <row r="7" spans="1:6" x14ac:dyDescent="0.25">
      <c r="B7" s="82" t="s">
        <v>489</v>
      </c>
      <c r="F7" s="81" t="s">
        <v>151</v>
      </c>
    </row>
    <row r="8" spans="1:6" x14ac:dyDescent="0.25">
      <c r="F8" s="81" t="s">
        <v>167</v>
      </c>
    </row>
    <row r="9" spans="1:6" x14ac:dyDescent="0.25">
      <c r="F9" s="8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2023</vt:lpstr>
      <vt:lpstr>Lista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Maria Arcos Medina</dc:creator>
  <cp:lastModifiedBy>Alejandra Maria Arcos Medina</cp:lastModifiedBy>
  <dcterms:created xsi:type="dcterms:W3CDTF">2023-02-01T14:01:17Z</dcterms:created>
  <dcterms:modified xsi:type="dcterms:W3CDTF">2023-02-24T15:03:54Z</dcterms:modified>
</cp:coreProperties>
</file>