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ivans\Documents\Migración Colombia\Grupo de Presupuesto\PUBLICACIONES WEB\Publicaciones mes Agosto\"/>
    </mc:Choice>
  </mc:AlternateContent>
  <xr:revisionPtr revIDLastSave="0" documentId="13_ncr:1_{CC570D6C-F225-4196-ABFA-93E3D4DA2DB5}" xr6:coauthVersionLast="47" xr6:coauthVersionMax="47" xr10:uidLastSave="{00000000-0000-0000-0000-000000000000}"/>
  <bookViews>
    <workbookView xWindow="-108" yWindow="-108" windowWidth="23256" windowHeight="12456" xr2:uid="{8F5F3F71-5D5F-4D13-80C1-E1E956C1AAE4}"/>
  </bookViews>
  <sheets>
    <sheet name="PTO WE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3" i="1" l="1"/>
  <c r="F163" i="1"/>
  <c r="F159" i="1"/>
  <c r="F156" i="1"/>
  <c r="F153" i="1"/>
  <c r="F149" i="1"/>
  <c r="F146" i="1"/>
  <c r="F145" i="1"/>
  <c r="F143" i="1"/>
  <c r="F142" i="1"/>
  <c r="F140" i="1"/>
  <c r="F136" i="1"/>
  <c r="F135" i="1" s="1"/>
  <c r="F134" i="1" s="1"/>
  <c r="F131" i="1"/>
  <c r="F130" i="1"/>
  <c r="F126" i="1"/>
  <c r="F125" i="1"/>
  <c r="F124" i="1"/>
  <c r="F122" i="1"/>
  <c r="F121" i="1" s="1"/>
  <c r="F120" i="1" s="1"/>
  <c r="F110" i="1"/>
  <c r="F82" i="1" s="1"/>
  <c r="F52" i="1" s="1"/>
  <c r="F98" i="1"/>
  <c r="F94" i="1"/>
  <c r="F83" i="1"/>
  <c r="F73" i="1"/>
  <c r="F61" i="1"/>
  <c r="F56" i="1"/>
  <c r="F54" i="1"/>
  <c r="F53" i="1"/>
  <c r="F50" i="1"/>
  <c r="F47" i="1"/>
  <c r="F42" i="1" s="1"/>
  <c r="F41" i="1" s="1"/>
  <c r="F45" i="1"/>
  <c r="F43" i="1"/>
  <c r="F30" i="1"/>
  <c r="F29" i="1"/>
  <c r="F21" i="1"/>
  <c r="F19" i="1"/>
  <c r="F9" i="1"/>
  <c r="F8" i="1"/>
  <c r="F7" i="1"/>
  <c r="F6" i="1" s="1"/>
  <c r="F40" i="1" l="1"/>
  <c r="F5" i="1"/>
  <c r="F167" i="1" s="1"/>
</calcChain>
</file>

<file path=xl/sharedStrings.xml><?xml version="1.0" encoding="utf-8"?>
<sst xmlns="http://schemas.openxmlformats.org/spreadsheetml/2006/main" count="695" uniqueCount="287">
  <si>
    <t>PRESUPUESTO VIGENCIA FISCAL 2024</t>
  </si>
  <si>
    <t>RUBRO</t>
  </si>
  <si>
    <t>A</t>
  </si>
  <si>
    <t>A-01</t>
  </si>
  <si>
    <t>A-01-01</t>
  </si>
  <si>
    <t>A-01-01-01</t>
  </si>
  <si>
    <t>A-01-01-01-001</t>
  </si>
  <si>
    <t>A-01-01-01-001-001</t>
  </si>
  <si>
    <t>A-01-01-01-001-003</t>
  </si>
  <si>
    <t>A-01-01-01-001-004</t>
  </si>
  <si>
    <t>A-01-01-01-001-005</t>
  </si>
  <si>
    <t>A-01-01-01-001-006</t>
  </si>
  <si>
    <t>A-01-01-01-001-007</t>
  </si>
  <si>
    <t>A-01-01-01-001-008</t>
  </si>
  <si>
    <t>A-01-01-01-001-009</t>
  </si>
  <si>
    <t>A-01-01-01-001-010</t>
  </si>
  <si>
    <t>A-01-01-01-002</t>
  </si>
  <si>
    <t>A-01-01-01-002-011</t>
  </si>
  <si>
    <t>A-01-01-02</t>
  </si>
  <si>
    <t>A-01-01-02-001</t>
  </si>
  <si>
    <t>A-01-01-02-002</t>
  </si>
  <si>
    <t>A-01-01-02-003</t>
  </si>
  <si>
    <t>A-01-01-02-004</t>
  </si>
  <si>
    <t>A-01-01-02-005</t>
  </si>
  <si>
    <t>A-01-01-02-006</t>
  </si>
  <si>
    <t>A-01-01-02-007</t>
  </si>
  <si>
    <t>A-01-01-03</t>
  </si>
  <si>
    <t>A-01-01-03-001</t>
  </si>
  <si>
    <t>A-01-01-03-001-001</t>
  </si>
  <si>
    <t>A-01-01-03-001-002</t>
  </si>
  <si>
    <t>A-01-01-03-001-003</t>
  </si>
  <si>
    <t>A-01-01-03-002</t>
  </si>
  <si>
    <t>A-01-01-03-012</t>
  </si>
  <si>
    <t>A-01-01-03-013</t>
  </si>
  <si>
    <t>A-01-01-03-015</t>
  </si>
  <si>
    <t>A-01-01-03-016</t>
  </si>
  <si>
    <t>A-01-01-03-030</t>
  </si>
  <si>
    <t>A-02</t>
  </si>
  <si>
    <t>A-02-01</t>
  </si>
  <si>
    <t>A-02-01-01</t>
  </si>
  <si>
    <t>A-02-01-01-002</t>
  </si>
  <si>
    <t>A-02-01-01-002-007</t>
  </si>
  <si>
    <t>A-02-01-01-003</t>
  </si>
  <si>
    <t>A-02-01-01-003-008</t>
  </si>
  <si>
    <t>A-02-01-01-004</t>
  </si>
  <si>
    <t>A-02-01-01-004-003</t>
  </si>
  <si>
    <t>A-02-01-01-004-007</t>
  </si>
  <si>
    <t>A-02-01-01-006</t>
  </si>
  <si>
    <t>A-02-01-01-006-002</t>
  </si>
  <si>
    <t>A-02-02</t>
  </si>
  <si>
    <t>A-02-02-01</t>
  </si>
  <si>
    <t>A-02-02-01-001</t>
  </si>
  <si>
    <t>A-02-02-01-001-005</t>
  </si>
  <si>
    <t>A-02-02-01-002</t>
  </si>
  <si>
    <t>A-02-02-01-002-006</t>
  </si>
  <si>
    <t>A-02-02-01-002-008</t>
  </si>
  <si>
    <t>A-02-02-01-003</t>
  </si>
  <si>
    <t>A-02-02-01-003-001</t>
  </si>
  <si>
    <t>A-02-02-01-003-002</t>
  </si>
  <si>
    <t>A-02-02-01-003-003</t>
  </si>
  <si>
    <t>A-02-02-01-003-005</t>
  </si>
  <si>
    <t>A-02-02-01-003-006</t>
  </si>
  <si>
    <t>A-02-02-01-003-007</t>
  </si>
  <si>
    <t>A-02-02-01-003-008</t>
  </si>
  <si>
    <t>A-02-02-01-004</t>
  </si>
  <si>
    <t>A-02-02-01-004-002</t>
  </si>
  <si>
    <t>A-02-02-01-004-003</t>
  </si>
  <si>
    <t>A-02-02-01-004-004</t>
  </si>
  <si>
    <t>A-02-02-01-004-005</t>
  </si>
  <si>
    <t>A-02-02-01-004-006</t>
  </si>
  <si>
    <t>A-02-02-01-004-007</t>
  </si>
  <si>
    <t>A-02-02-02</t>
  </si>
  <si>
    <t>A-02-02-02-006</t>
  </si>
  <si>
    <t>A-02-02-02-006-003</t>
  </si>
  <si>
    <t>A-02-02-02-006-004</t>
  </si>
  <si>
    <t>A-02-02-02-006-005</t>
  </si>
  <si>
    <t>A-02-02-02-006-007</t>
  </si>
  <si>
    <t>A-02-02-02-006-008</t>
  </si>
  <si>
    <t>A-02-02-02-006-009</t>
  </si>
  <si>
    <t>A-02-02-02-007</t>
  </si>
  <si>
    <t>A-02-02-02-007-001</t>
  </si>
  <si>
    <t>A-02-02-02-007-002</t>
  </si>
  <si>
    <t>A-02-02-02-008</t>
  </si>
  <si>
    <t>A-02-02-02-008-002</t>
  </si>
  <si>
    <t>A-02-02-02-008-003</t>
  </si>
  <si>
    <t>A-02-02-02-008-004</t>
  </si>
  <si>
    <t>A-02-02-02-008-005</t>
  </si>
  <si>
    <t>A-02-02-02-008-007</t>
  </si>
  <si>
    <t>A-02-02-02-008-009</t>
  </si>
  <si>
    <t>A-02-02-02-009</t>
  </si>
  <si>
    <t>A-02-02-02-009-002</t>
  </si>
  <si>
    <t>A-02-02-02-009-003</t>
  </si>
  <si>
    <t>A-02-02-02-009-004</t>
  </si>
  <si>
    <t>A-02-02-02-009-006</t>
  </si>
  <si>
    <t>A-02-02-02-010</t>
  </si>
  <si>
    <t>A-03</t>
  </si>
  <si>
    <t>A-03-03</t>
  </si>
  <si>
    <t>A-03-03-01</t>
  </si>
  <si>
    <t>A-03-03-01-056</t>
  </si>
  <si>
    <t>A-03-04</t>
  </si>
  <si>
    <t>A-03-04-02</t>
  </si>
  <si>
    <t>A-03-04-02-012</t>
  </si>
  <si>
    <t>A-03-04-02-012-001</t>
  </si>
  <si>
    <t>A-03-04-02-012-002</t>
  </si>
  <si>
    <t>A-03-04-02-085</t>
  </si>
  <si>
    <t>A-03-10</t>
  </si>
  <si>
    <t>A-03-10-01</t>
  </si>
  <si>
    <t>A-03-10-01-001</t>
  </si>
  <si>
    <t>A-08</t>
  </si>
  <si>
    <t xml:space="preserve">A-08-01 </t>
  </si>
  <si>
    <t>A-08-01-02</t>
  </si>
  <si>
    <t>A-08-01-02-001</t>
  </si>
  <si>
    <t>A-08-01-02-006</t>
  </si>
  <si>
    <t>A-08-03</t>
  </si>
  <si>
    <t>A-08-04</t>
  </si>
  <si>
    <t>A-08-04-01</t>
  </si>
  <si>
    <t>A-08-05</t>
  </si>
  <si>
    <t>A-08-05-01</t>
  </si>
  <si>
    <t>A-08-05-01-003</t>
  </si>
  <si>
    <t>C</t>
  </si>
  <si>
    <t>C-1103-1002-3</t>
  </si>
  <si>
    <t>C-1103-1002-3-53105B-1103017-02</t>
  </si>
  <si>
    <t>C-1103-1002-4</t>
  </si>
  <si>
    <t>C-1103-1002-4-51102F-1103001-02</t>
  </si>
  <si>
    <t>C-1103-1002-4-51102F-1103002-02</t>
  </si>
  <si>
    <t>C-1199-1002-12</t>
  </si>
  <si>
    <t>C-1199-1002-12-53105B-1199065-02</t>
  </si>
  <si>
    <t>C-1199-1002-13</t>
  </si>
  <si>
    <t>C-1199-1002-13-53105B-1199054-02</t>
  </si>
  <si>
    <t>C-1199-1002-13-53105B-1199060-02</t>
  </si>
  <si>
    <t>C-1199-1002-14</t>
  </si>
  <si>
    <t>C-1199-1002-14-53105B-1199052-02</t>
  </si>
  <si>
    <t>C-1199-1002-14-53105B-1199062-02</t>
  </si>
  <si>
    <t>C-1199-1002-14-53105B-1199062-03</t>
  </si>
  <si>
    <t>C-1199-1002-15</t>
  </si>
  <si>
    <t>C-1199-1002-15-53105B-1199070-02</t>
  </si>
  <si>
    <t>C-1199-1002-15-53105B-1199058-02</t>
  </si>
  <si>
    <t>FUENTE</t>
  </si>
  <si>
    <t>Nación</t>
  </si>
  <si>
    <t>Propios</t>
  </si>
  <si>
    <t>REC</t>
  </si>
  <si>
    <t>SIT</t>
  </si>
  <si>
    <t>CSF</t>
  </si>
  <si>
    <t>10</t>
  </si>
  <si>
    <t>20</t>
  </si>
  <si>
    <t>11</t>
  </si>
  <si>
    <t>SSF</t>
  </si>
  <si>
    <t>21</t>
  </si>
  <si>
    <t>DESCRIPCION</t>
  </si>
  <si>
    <t>FUNCIONAMIENTO</t>
  </si>
  <si>
    <t>GASTOS DE PERSONAL</t>
  </si>
  <si>
    <t>PLANTA DE PERSONAL PERMANENTE</t>
  </si>
  <si>
    <t xml:space="preserve">SALARIO </t>
  </si>
  <si>
    <t>FACTORES SALARIALES COMUNES</t>
  </si>
  <si>
    <t>SUELDO BÁSICO</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</si>
  <si>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</si>
  <si>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</si>
  <si>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</si>
  <si>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</si>
  <si>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</si>
  <si>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</si>
  <si>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</si>
  <si>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</si>
  <si>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FACTORES SALARIALES ESPECIALES</t>
  </si>
  <si>
    <t>BONIFICACIÓN POR COMPENSACIÓN</t>
  </si>
  <si>
    <t>CONTRIBUCIONES INHERENTES A LA NÓMINA</t>
  </si>
  <si>
    <t>APORTES A LA SEGURIDAD SOCIAL EN PENSIONES</t>
  </si>
  <si>
    <t>APORTES A LA SEGURIDAD SOCIAL EN SALUD</t>
  </si>
  <si>
    <t xml:space="preserve">AUXILIO DE CESANTÍAS </t>
  </si>
  <si>
    <t>APORTES A CAJAS DE COMPENSACIÓN FAMILIAR</t>
  </si>
  <si>
    <t>APORTES GENERALES AL SISTEMA DE RIESGOS LABORALES</t>
  </si>
  <si>
    <t>APORTES AL ICBF</t>
  </si>
  <si>
    <t>APORTES AL SENA</t>
  </si>
  <si>
    <t>REMUNERACIONES NO CONSTITUTIVAS DE FACTOR SALARIAL</t>
  </si>
  <si>
    <t>PRESTACIONES SOCIALES SEGÚN DEFINICIÓN LEGAL</t>
  </si>
  <si>
    <t>VACACIONES</t>
  </si>
  <si>
    <t>INDEMNIZACIÓN POR VACACIONES</t>
  </si>
  <si>
    <t>BONIFICACIÓN ESPECIAL DE RECREACIÓN</t>
  </si>
  <si>
    <t>PRIMA TÉCNICA NO SALARIAL</t>
  </si>
  <si>
    <t>PRIMA DE CLIMA O PRIMA DE CALOR</t>
  </si>
  <si>
    <t>ESTÍMULOS A LOS EMPLEADOS DEL ESTADO</t>
  </si>
  <si>
    <t>PRIMA DE INSTALACIÓN</t>
  </si>
  <si>
    <t>PRIMA DE COORDINACIÓN</t>
  </si>
  <si>
    <t>BONIFICACIÓN DE DIRECCIÓN</t>
  </si>
  <si>
    <t>ADQUISICIÓN DE BIENES Y SERVICIOS</t>
  </si>
  <si>
    <t>ADQUISICIÓN DE ACTIVOS NO FINANCIEROS</t>
  </si>
  <si>
    <t>ACTIVOS FIJOS</t>
  </si>
  <si>
    <t>SISTEMAS DE ARMAMENTO</t>
  </si>
  <si>
    <t>OTROS SISTEMAS DE ARMAMENTO</t>
  </si>
  <si>
    <t>ACTIVOS FIJOS NO CLASIFICADOS COMO MAQUINARIA Y EQUIPO</t>
  </si>
  <si>
    <t>MUEBLES, INSTRUMENTOS MUSICALES, ARTÍCULOS DE DEPORTE Y ANTIGÜEDADES</t>
  </si>
  <si>
    <t>MAQUINARIA Y EQUIPO</t>
  </si>
  <si>
    <t>MAQUINARIA PARA USO GENERAL</t>
  </si>
  <si>
    <t>EQUIPO Y APARATOS DE RADIO, TELEVISIÓN Y COMUNICACIONES</t>
  </si>
  <si>
    <t>OTROS ACTIVOS FIJOS</t>
  </si>
  <si>
    <t>PRODUCTOS DE LA PROPIEDAD INTELECTUAL</t>
  </si>
  <si>
    <t>ADQUISICIONES DIFERENTES DE ACTIVOS</t>
  </si>
  <si>
    <t>MATERIALES Y SUMINISTROS</t>
  </si>
  <si>
    <t>MINERALES; ELECTRICIDAD, GAS Y AGUA</t>
  </si>
  <si>
    <t>PIEDRA, ARENA Y ARCILLA</t>
  </si>
  <si>
    <t>PRODUCTOS ALIMENTICIOS, BEBIDAS Y TABACO; TEXTILES, PRENDAS DE VESTIR Y PRODUCTOS DE CUERO</t>
  </si>
  <si>
    <t>HILADOS E HILOS; TEJIDOS DE FIBRAS TEXTILES INCLUSO AFELPADOS</t>
  </si>
  <si>
    <t>DOTACIÓN (PRENDAS DE VESTIR Y CALZADO)</t>
  </si>
  <si>
    <t>OTROS BIENES TRANSPORTABLES (EXCEPTO PRODUCTOS METÁLICOS, MAQUINARIA Y EQUIPO)</t>
  </si>
  <si>
    <t>PRODUCTOS DE MADERA, CORCHO, CESTERÍA Y ESPARTERÍA</t>
  </si>
  <si>
    <t>PASTA O PULPA, PAPEL Y PRODUCTOS DE PAPEL; IMPRESOS Y ARTÍCULOS SIMILARES</t>
  </si>
  <si>
    <t>PRODUCTOS DE HORNOS DE COQUE; PRODUCTOS DE REFINACIÓN DE PETRÓLEO Y COMBUSTIBLE NUCLEAR</t>
  </si>
  <si>
    <t>OTROS PRODUCTOS QUÍMICOS; FIBRAS ARTIFICIALES (O FIBRAS INDUSTRIALES HECHAS POR EL HOMBRE)</t>
  </si>
  <si>
    <t>PRODUCTOS DE CAUCHO Y PLÁSTICO</t>
  </si>
  <si>
    <t>VIDRIO Y PRODUCTOS DE VIDRIO Y OTROS PRODUCTOS NO METÁLICOS N.C.P.</t>
  </si>
  <si>
    <t>OTROS BIENES TRANSPORTABLES N.C.P.</t>
  </si>
  <si>
    <t>PRODUCTOS METÁLICOS, MAQUINARIA Y EQUIPO</t>
  </si>
  <si>
    <t>PRODUCTOS METÁLICOS ELABORADOS (EXCEPTO MAQUINARIA Y EQUIPO)</t>
  </si>
  <si>
    <t>MAQUINARIA PARA USOS ESPECIALES</t>
  </si>
  <si>
    <t>MAQUINARIA DE OFICINA, CONTABILIDAD E INFORMÁTICA</t>
  </si>
  <si>
    <t>MAQUINARIA Y APARATOS ELÉCTRICOS</t>
  </si>
  <si>
    <t>ADQUISICIÓN DE SERVICIOS</t>
  </si>
  <si>
    <t>SERVICIOS DE ALOJAMIENTO; SERVICIOS DE SUMINISTRO DE COMIDAS Y BEBIDAS; SERVICIOS DE TRANSPORTE; Y SERVICIOS DE DISTRIBUCIÓN DE ELECTRICIDAD, GAS Y AGUA</t>
  </si>
  <si>
    <t>ALOJAMIENTO; SERVICIOS DE SUMINISTROS DE COMIDAS Y BEBIDAS</t>
  </si>
  <si>
    <t>SERVICIOS DE TRANSPORTE DE PASAJEROS</t>
  </si>
  <si>
    <t>SERVICIOS DE TRANSPORTE DE CARGA</t>
  </si>
  <si>
    <t>SERVICIOS DE APOYO AL TRANSPORTE</t>
  </si>
  <si>
    <t>SERVICIOS POSTALES Y DE MENSAJERÍA</t>
  </si>
  <si>
    <t>SERVICIOS DE DISTRIBUCIÓN DE ELECTRICIDAD, GAS Y AGUA (POR CUENTA PROPIA)</t>
  </si>
  <si>
    <t>SERVICIOS FINANCIEROS Y SERVICIOS CONEXOS, SERVICIOS INMOBILIARIOS Y SERVICIOS DE LEASING</t>
  </si>
  <si>
    <t>SERVICIOS FINANCIEROS Y SERVICIOS CONEXOS</t>
  </si>
  <si>
    <t>SERVICIOS INMOBILIARIOS</t>
  </si>
  <si>
    <t xml:space="preserve">SERVICIOS PRESTADOS A LAS EMPRESAS Y SERVICIOS DE PRODUCCIÓN </t>
  </si>
  <si>
    <t>SERVICIOS JURÍDICOS Y CONTABLES</t>
  </si>
  <si>
    <t>SERVICIOS PROFESIONALES, CIENTÍFICOS Y TÉCNICOS (EXCEPTO LOS SERVICIOS DE INVESTIGACION, URBANISMO, JURÍDICOS Y DE CONTABILIDAD)</t>
  </si>
  <si>
    <t>SERVICIOS DE TELECOMUNICACIONES, TRANSMISIÓN Y SUMINISTRO DE INFORMACIÓN</t>
  </si>
  <si>
    <t>SERVICIOS DE SOPORTE</t>
  </si>
  <si>
    <t>SERVICIOS DE MANTENIMIENTO, REPARACIÓN E INSTALACIÓN (EXCEPTO SERVICIOS DE CONSTRUCCIÓN)</t>
  </si>
  <si>
    <t>OTROS SERVICIOS DE FABRICACIÓN; SERVICIOS DE EDICIÓN, IMPRESIÓN Y REPRODUCCIÓN; SERVICIOS DE RECUPERACIÓN DE MATERIALES</t>
  </si>
  <si>
    <t>SERVICIOS PARA LA COMUNIDAD, SOCIALES Y PERSONALES</t>
  </si>
  <si>
    <t>SERVICIOS DE EDUCACIÓN</t>
  </si>
  <si>
    <t>SERVICIOS PARA EL CUIDADO DE LA SALUD HUMANA Y SERVICIOS SOCIALES</t>
  </si>
  <si>
    <t>SERVICIOS DE ALCANTARILLADO, RECOLECCIÓN, TRATAMIENTO Y DISPOSICIÓN DE DESECHOS Y OTROS SERVICIOS DE SANEAMIENTO AMBIENTAL</t>
  </si>
  <si>
    <t>SERVICIOS RECREATIVOS, CULTURALES Y DEPORTIVOS</t>
  </si>
  <si>
    <t>VIÁTICOS DE LOS FUNCIONARIOS EN COMISIÓN</t>
  </si>
  <si>
    <t>TRANSFERENCIAS CORRIENTES</t>
  </si>
  <si>
    <t>A ENTIDADES DEL GOBIERNO</t>
  </si>
  <si>
    <t>A ÓRGANOS DEL PGN</t>
  </si>
  <si>
    <t>DEPORTACIÓN A EXTRANJEROS</t>
  </si>
  <si>
    <t>PRESTACIONES SOCIALES</t>
  </si>
  <si>
    <t>PRESTACIONES SOCIALES RELACIONADAS CON EL EMPLEO</t>
  </si>
  <si>
    <t>INCAPACIDADES Y LICENCIAS DE MATERNIDAD (NO DE PENSIONES)</t>
  </si>
  <si>
    <t>INCAPACIDADES (NO DE PENSIONES)</t>
  </si>
  <si>
    <t>LICENCIAS DE MATERNIDAD Y PATERNIDAD (NO DE PENSIONES)</t>
  </si>
  <si>
    <t>COMPENSACIÓN POR MUERTE</t>
  </si>
  <si>
    <t>SENTENCIAS Y CONCILIACIONES</t>
  </si>
  <si>
    <t>FALLOS NACIONALES</t>
  </si>
  <si>
    <t>SENTENCIAS</t>
  </si>
  <si>
    <t>GASTOS POR TRIBUTOS, MULTAS, SANCIONES E INTERESES DE MORA</t>
  </si>
  <si>
    <t>IMPUESTOS</t>
  </si>
  <si>
    <t>IMPUESTOS TERRITORIALES</t>
  </si>
  <si>
    <t>IMPUESTO PREDIAL Y SOBRETASA AMBIENTAL</t>
  </si>
  <si>
    <t>IMPUESTO SOBRE VEHÍCULOS AUTOMOTORES</t>
  </si>
  <si>
    <t>TASAS Y DERECHOS ADMINISTRATIVOS</t>
  </si>
  <si>
    <t>CONTRIBUCIONES</t>
  </si>
  <si>
    <t>CUOTA DE FISCALIZACIÓN Y AUDITAJE</t>
  </si>
  <si>
    <t>MULTAS, SANCIONES E INTERESES DE MORA</t>
  </si>
  <si>
    <t>MULTAS Y SANCIONES</t>
  </si>
  <si>
    <t>SANCIONES ADMINISTRATIVAS</t>
  </si>
  <si>
    <t>INVERSIÓN</t>
  </si>
  <si>
    <t>FORTALECIMIENTO INSTITUCIONAL DEL SERVICIO A LA CIUDADANÍA Y DE ACCIONES PARA LA PARTICIPACIÓN DEMOCRÁTICA DE LA POBLACIÓN MIGRANTE Y COMUNIDADES DE ACOGIDA A NIVEL NACIONAL.</t>
  </si>
  <si>
    <t>ADQUIS. DE BYS - SERVICIO DE ASISTENCIA TÉCNICA - FORTALECIMIENTO INSTITUCIONAL DEL SERVICIO A LA CIUDADANÍA Y DE ACCIONES PARA LA PARTICIPACIÓN DEMOCRÁTICA DE LA POBLACIÓN MIGRANTE Y COMUNIDADES DE ACOGIDA A NIVEL   NACIONAL</t>
  </si>
  <si>
    <t>FORTALECIMIENTO DE LA INFRAESTRUCTURA DE LA UAEMC PARA LA ADECUADA PRESTACIÓN DE LOS SERVICIOS MIGRATORIOS EN CONDICIONES DE INCLUSIÓN, SEGURIDAD Y BIENESTAR A NIVEL NACIONAL</t>
  </si>
  <si>
    <t>ADQUIS. DE BYS - PUNTO DE CONTROL MIGRATORIO - FORTALECIMIENTO DE LA INFRAESTRUCTURA DE LA UAEMC PARA LA ADECUADA PRESTACIÓN DE LOS SERVICIOS MIGRATORIOS EN CONDICIONES DE INCLUSIÓN, SEGURIDAD Y BIENESTAR A NIVEL  NACIONAL</t>
  </si>
  <si>
    <t>ADQUIS. DE BYS - CENTRO FACILITADOR DE SERVICIOS MIGRATORIOS - FORTALECIMIENTO DE LA INFRAESTRUCTURA DE LA UAEMC PARA LA ADECUADA PRESTACIÓN DE LOS SERVICIOS MIGRATORIOS EN CONDICIONES DE INCLUSIÓN, SEGURIDAD Y BIENESTAR A NIVEL  NACIONAL</t>
  </si>
  <si>
    <t>FORTALECIMIENTO DE LAS CAPACIDADES Y EVOLUCIÓN DE LAS TECNOLOGÍAS DE LA INFORMACIÓN EN MIGRACIÓN COLOMBIA NACIONAL</t>
  </si>
  <si>
    <t>ADQUIS. DE BYS - SERVICIOS TECNOLÓGICOS - FORTALECIMIENTO DE LAS CAPACIDADES Y EVOLUCIÓN DE LAS TECNOLOGÍAS DE LA INFORMACIÓN EN MIGRACIÓN COLOMBIA NACIONAL</t>
  </si>
  <si>
    <t>OPTIMIZACIÓN DE LAS CAPACIDADES ESTRATÉGICAS INSTITUCIONALES DE MIGRACIÓN COLOMBIA A NIVEL NACIONAL.</t>
  </si>
  <si>
    <t>ADQUIS. DE BYS - DOCUMENTOS DE PLANEACIÓN - OPTIMIZACIÓN DE LAS CAPACIDADES ESTRATÉGICAS INSTITUCIONALES DE MIGRACIÓN COLOMBIA A NIVEL   NACIONAL</t>
  </si>
  <si>
    <t>ADQUIS. DE BYS - SERVICIO DE IMPLEMENTACIÓN SISTEMAS DE GESTIÓN - OPTIMIZACIÓN DE LAS CAPACIDADES ESTRATÉGICAS INSTITUCIONALES DE MIGRACIÓN COLOMBIA A NIVEL   NACIONAL</t>
  </si>
  <si>
    <t>OPTIMIZACIÓN DE LOS PROCESOS DE GESTIÓN DOCUMENTAL EN UAEMC A NIVEL NACIONAL</t>
  </si>
  <si>
    <t>ADQUIS. DE BYS - SERVICIO DE GESTIÓN DOCUMENTAL - OPTIMIZACIÓN DE LOS PROCESOS DE GESTIÓN DOCUMENTAL EN UAEMC A NIVEL  NACIONAL</t>
  </si>
  <si>
    <t>ADQUIS. DE BYS - SERVICIOS DE INFORMACIÓN ACTUALIZADOS - OPTIMIZACIÓN DE LOS PROCESOS DE GESTIÓN DOCUMENTAL EN UAEMC A NIVEL  NACIONAL</t>
  </si>
  <si>
    <t>TRANSF. CTES. - SERVICIOS DE INFORMACIÓN ACTUALIZADOS - OPTIMIZACIÓN DE LOS PROCESOS DE GESTIÓN DOCUMENTAL EN UAEMC A NIVEL  NACIONAL</t>
  </si>
  <si>
    <t>CONSOLIDACIÓN Y FORTALECIMIENTO DE LA GESTIÓN DEL TALENTO HUMANO DE MIGRACIÓN COLOMBIA A NIVEL NACIONAL.</t>
  </si>
  <si>
    <t>ADQUIS. DE BYS - SERVICIO DE ASISTENCIA TÉCNICA - CONSOLIDACIÓN Y FORTALECIMIENTO DE LA GESTIÓN DEL TALENTO HUMANO DE MIGRACIÓN COLOMBIA A NIVEL  NACIONAL</t>
  </si>
  <si>
    <t>ADQUIS. DE BYS - SERVICIO DE EDUCACIÓN INFORMAL PARA LA GESTIÓN ADMINISTRATIVA - CONSOLIDACIÓN Y FORTALECIMIENTO DE LA GESTIÓN DEL TALENTO HUMANO DE MIGRACIÓN COLOMBIA A NIVEL  NACIONAL</t>
  </si>
  <si>
    <t>APR. VIGENTE</t>
  </si>
  <si>
    <t>Actualizado 31 de Agosto de 2024</t>
  </si>
  <si>
    <t>A-02-02-01-002-007</t>
  </si>
  <si>
    <t>ARTÍCULOS TEXTILES (EXCEPTO PRENDAS DE VESTIR)</t>
  </si>
  <si>
    <t>*A corte 31/08/2024 se registra bloqueo presupuestal por $14.457 millones en el presupuesto de la UAEMC. Pendiente por definir distribución de bloqueo a nivel Sector Relaciones Exteriores ante el CONFIS, para dar cumplimiento al Decreto 0766 del 20 de Junio de 2024 "Por el cual se aplazan unas apropiaciones en el Presupuesto General de la Nación de la vigencia fiscal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</si>
</sst>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1240A]&quot;$&quot;\ #,##0.00;\-&quot;$&quot;\ #,##0.00"/>
  </numFmts>
  <fonts count="22" x14ac:knownFonts="1">
    <font>
      <sz val="11"/>
      <color theme="1"/>
      <name val="Aptos Narrow"/>
      <family val="2"/>
      <scheme val="minor"/>
    </font>
    <font>
      <sz val="11"/>
      <color theme="1"/>
      <name val="Aptos Narrow"/>
      <family val="2"/>
      <scheme val="minor"/>
    </font>
    <font>
      <b/>
      <sz val="26"/>
      <color rgb="FF060662"/>
      <name val="Tw Cen MT"/>
      <family val="2"/>
    </font>
    <font>
      <b/>
      <i/>
      <sz val="16"/>
      <color theme="5"/>
      <name val="Tw Cen MT"/>
      <family val="2"/>
    </font>
    <font>
      <b/>
      <sz val="9"/>
      <color rgb="FF000000"/>
      <name val="Tw Cen MT"/>
      <family val="2"/>
    </font>
    <font>
      <b/>
      <sz val="14"/>
      <color rgb="FFFFFFFF"/>
      <name val="Tw Cen MT"/>
      <family val="2"/>
    </font>
    <font>
      <b/>
      <sz val="14"/>
      <color rgb="FF000000"/>
      <name val="Tw Cen MT"/>
      <family val="2"/>
    </font>
    <font>
      <b/>
      <sz val="12"/>
      <color rgb="FF000000"/>
      <name val="Tw Cen MT"/>
      <family val="2"/>
    </font>
    <font>
      <b/>
      <sz val="11"/>
      <color rgb="FF000000"/>
      <name val="Tw Cen MT"/>
      <family val="2"/>
    </font>
    <font>
      <sz val="11"/>
      <color rgb="FF000000"/>
      <name val="Tw Cen MT"/>
      <family val="2"/>
    </font>
    <font>
      <i/>
      <sz val="11"/>
      <color rgb="FF000000"/>
      <name val="Tw Cen MT"/>
      <family val="2"/>
    </font>
    <font>
      <b/>
      <i/>
      <sz val="9"/>
      <color rgb="FF000000"/>
      <name val="Tw Cen MT"/>
      <family val="2"/>
    </font>
    <font>
      <b/>
      <i/>
      <sz val="14"/>
      <color rgb="FFFFFFFF"/>
      <name val="Tw Cen MT"/>
      <family val="2"/>
    </font>
    <font>
      <b/>
      <i/>
      <sz val="14"/>
      <color rgb="FF000000"/>
      <name val="Tw Cen MT"/>
      <family val="2"/>
    </font>
    <font>
      <b/>
      <i/>
      <sz val="12"/>
      <color rgb="FF000000"/>
      <name val="Tw Cen MT"/>
      <family val="2"/>
    </font>
    <font>
      <b/>
      <i/>
      <sz val="11"/>
      <color rgb="FF000000"/>
      <name val="Tw Cen MT"/>
      <family val="2"/>
    </font>
    <font>
      <sz val="11"/>
      <name val="Tw Cen MT"/>
      <family val="2"/>
    </font>
    <font>
      <b/>
      <sz val="11"/>
      <name val="Tw Cen MT"/>
      <family val="2"/>
    </font>
    <font>
      <b/>
      <sz val="12"/>
      <name val="Tw Cen MT"/>
      <family val="2"/>
    </font>
    <font>
      <i/>
      <sz val="11"/>
      <name val="Tw Cen MT"/>
      <family val="2"/>
    </font>
    <font>
      <b/>
      <sz val="14"/>
      <name val="Tw Cen MT"/>
      <family val="2"/>
    </font>
    <font>
      <sz val="10"/>
      <color rgb="FF000000"/>
      <name val="Tw Cen MT"/>
      <family val="2"/>
    </font>
  </fonts>
  <fills count="10">
    <fill>
      <patternFill patternType="none"/>
    </fill>
    <fill>
      <patternFill patternType="gray125"/>
    </fill>
    <fill>
      <patternFill patternType="solid">
        <fgColor rgb="FF0F243E"/>
        <bgColor rgb="FF000000"/>
      </patternFill>
    </fill>
    <fill>
      <patternFill patternType="solid">
        <fgColor rgb="FFD9D9D9"/>
        <bgColor rgb="FF000000"/>
      </patternFill>
    </fill>
    <fill>
      <patternFill patternType="solid">
        <fgColor rgb="FFF2F2F2"/>
        <bgColor rgb="FF000000"/>
      </patternFill>
    </fill>
    <fill>
      <patternFill patternType="solid">
        <fgColor theme="0"/>
        <bgColor indexed="64"/>
      </patternFill>
    </fill>
    <fill>
      <patternFill patternType="solid">
        <fgColor rgb="FFFFFFFF"/>
        <bgColor rgb="FF000000"/>
      </patternFill>
    </fill>
    <fill>
      <patternFill patternType="solid">
        <fgColor rgb="FF215967"/>
        <bgColor rgb="FF000000"/>
      </patternFill>
    </fill>
    <fill>
      <patternFill patternType="solid">
        <fgColor theme="2"/>
        <bgColor indexed="64"/>
      </patternFill>
    </fill>
    <fill>
      <patternFill patternType="solid">
        <fgColor theme="7" tint="0.79998168889431442"/>
        <bgColor indexed="64"/>
      </patternFill>
    </fill>
  </fills>
  <borders count="14">
    <border>
      <left/>
      <right/>
      <top/>
      <bottom/>
      <diagonal/>
    </border>
    <border>
      <left style="thin">
        <color rgb="FFD3D3D3"/>
      </left>
      <right/>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right/>
      <top/>
      <bottom style="thin">
        <color theme="0" tint="-0.34998626667073579"/>
      </bottom>
      <diagonal/>
    </border>
    <border>
      <left style="thin">
        <color rgb="FFD3D3D3"/>
      </left>
      <right/>
      <top/>
      <bottom style="thin">
        <color theme="0" tint="-0.34998626667073579"/>
      </bottom>
      <diagonal/>
    </border>
  </borders>
  <cellStyleXfs count="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cellStyleXfs>
  <cellXfs count="133">
    <xf numFmtId="0" fontId="0" fillId="0" borderId="0" xfId="0"/>
    <xf numFmtId="3" fontId="2" fillId="0" borderId="1" xfId="0" applyNumberFormat="1" applyFont="1" applyBorder="1" applyAlignment="1">
      <alignment vertical="center" wrapText="1" readingOrder="1"/>
    </xf>
    <xf numFmtId="0" fontId="3" fillId="0" borderId="0" xfId="2" applyFont="1" applyAlignment="1">
      <alignment wrapText="1" readingOrder="1"/>
    </xf>
    <xf numFmtId="0" fontId="4" fillId="0" borderId="2" xfId="0" applyFont="1" applyBorder="1" applyAlignment="1">
      <alignment horizontal="center" vertical="center" wrapText="1" readingOrder="1"/>
    </xf>
    <xf numFmtId="0" fontId="5" fillId="2" borderId="3" xfId="0" applyFont="1" applyFill="1" applyBorder="1" applyAlignment="1">
      <alignment vertical="center" wrapText="1" readingOrder="1"/>
    </xf>
    <xf numFmtId="0" fontId="6" fillId="3" borderId="4" xfId="0" applyFont="1" applyFill="1" applyBorder="1" applyAlignment="1">
      <alignment horizontal="left" vertical="center" wrapText="1" readingOrder="1"/>
    </xf>
    <xf numFmtId="0" fontId="7" fillId="0" borderId="5" xfId="0" applyFont="1" applyBorder="1" applyAlignment="1">
      <alignment horizontal="left" vertical="center" wrapText="1" readingOrder="1"/>
    </xf>
    <xf numFmtId="0" fontId="7" fillId="0" borderId="6"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9" fillId="0" borderId="6" xfId="0" applyFont="1" applyBorder="1" applyAlignment="1">
      <alignment horizontal="left" vertical="center" wrapText="1" readingOrder="1"/>
    </xf>
    <xf numFmtId="0" fontId="9" fillId="0" borderId="6" xfId="0" applyFont="1" applyBorder="1" applyAlignment="1">
      <alignment vertical="center" wrapText="1" readingOrder="1"/>
    </xf>
    <xf numFmtId="0" fontId="7" fillId="0" borderId="6" xfId="0" applyFont="1" applyBorder="1" applyAlignment="1">
      <alignment vertical="center" wrapText="1" readingOrder="1"/>
    </xf>
    <xf numFmtId="0" fontId="9" fillId="4" borderId="6" xfId="0" applyFont="1" applyFill="1" applyBorder="1" applyAlignment="1">
      <alignment vertical="center" wrapText="1" readingOrder="1"/>
    </xf>
    <xf numFmtId="0" fontId="10" fillId="0" borderId="6" xfId="0" applyFont="1" applyBorder="1" applyAlignment="1">
      <alignment vertical="center" wrapText="1" readingOrder="1"/>
    </xf>
    <xf numFmtId="0" fontId="9" fillId="0" borderId="7" xfId="0" applyFont="1" applyBorder="1" applyAlignment="1">
      <alignment vertical="center" wrapText="1" readingOrder="1"/>
    </xf>
    <xf numFmtId="0" fontId="6" fillId="3" borderId="8" xfId="0" applyFont="1" applyFill="1" applyBorder="1" applyAlignment="1">
      <alignment horizontal="left" vertical="center" wrapText="1" readingOrder="1"/>
    </xf>
    <xf numFmtId="43" fontId="7" fillId="0" borderId="8" xfId="1" applyFont="1" applyFill="1" applyBorder="1" applyAlignment="1">
      <alignment horizontal="left" vertical="center" wrapText="1" readingOrder="1"/>
    </xf>
    <xf numFmtId="0" fontId="8" fillId="0" borderId="6" xfId="0" applyFont="1" applyBorder="1" applyAlignment="1">
      <alignment vertical="center" wrapText="1" readingOrder="1"/>
    </xf>
    <xf numFmtId="0" fontId="7" fillId="0" borderId="8" xfId="0" applyFont="1" applyBorder="1" applyAlignment="1">
      <alignment horizontal="left" vertical="center" wrapText="1" readingOrder="1"/>
    </xf>
    <xf numFmtId="0" fontId="9" fillId="5" borderId="6" xfId="0" applyFont="1" applyFill="1" applyBorder="1" applyAlignment="1">
      <alignment vertical="center" wrapText="1" readingOrder="1"/>
    </xf>
    <xf numFmtId="0" fontId="9" fillId="5" borderId="7" xfId="0" applyFont="1" applyFill="1" applyBorder="1" applyAlignment="1">
      <alignment vertical="center" wrapText="1" readingOrder="1"/>
    </xf>
    <xf numFmtId="0" fontId="8" fillId="0" borderId="5" xfId="0" applyFont="1" applyBorder="1" applyAlignment="1">
      <alignment vertical="center" wrapText="1" readingOrder="1"/>
    </xf>
    <xf numFmtId="0" fontId="7" fillId="0" borderId="8" xfId="0" applyFont="1" applyBorder="1" applyAlignment="1">
      <alignment vertical="center" wrapText="1" readingOrder="1"/>
    </xf>
    <xf numFmtId="0" fontId="7" fillId="6" borderId="8" xfId="0" applyFont="1" applyFill="1" applyBorder="1" applyAlignment="1">
      <alignment horizontal="left" vertical="center" wrapText="1" readingOrder="1"/>
    </xf>
    <xf numFmtId="0" fontId="5" fillId="7" borderId="8" xfId="0" applyFont="1" applyFill="1" applyBorder="1" applyAlignment="1">
      <alignment vertical="center" wrapText="1" readingOrder="1"/>
    </xf>
    <xf numFmtId="0" fontId="9" fillId="6" borderId="5" xfId="0" applyFont="1" applyFill="1" applyBorder="1" applyAlignment="1">
      <alignment vertical="center" wrapText="1" readingOrder="1"/>
    </xf>
    <xf numFmtId="0" fontId="9" fillId="6" borderId="6" xfId="0" applyFont="1" applyFill="1" applyBorder="1" applyAlignment="1">
      <alignment vertical="center" wrapText="1" readingOrder="1"/>
    </xf>
    <xf numFmtId="0" fontId="9" fillId="6" borderId="9" xfId="0" applyFont="1" applyFill="1" applyBorder="1" applyAlignment="1">
      <alignment vertical="center" wrapText="1" readingOrder="1"/>
    </xf>
    <xf numFmtId="17" fontId="5" fillId="2" borderId="8" xfId="0" applyNumberFormat="1" applyFont="1" applyFill="1" applyBorder="1" applyAlignment="1">
      <alignment vertical="center" wrapText="1" readingOrder="1"/>
    </xf>
    <xf numFmtId="0" fontId="11" fillId="0" borderId="2" xfId="0" applyFont="1" applyBorder="1" applyAlignment="1">
      <alignment horizontal="center" vertical="center" wrapText="1" readingOrder="1"/>
    </xf>
    <xf numFmtId="0" fontId="12" fillId="2" borderId="3"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0" fontId="14" fillId="0" borderId="5" xfId="0" applyFont="1" applyBorder="1" applyAlignment="1">
      <alignment horizontal="center" vertical="center" wrapText="1" readingOrder="1"/>
    </xf>
    <xf numFmtId="0" fontId="14" fillId="0" borderId="6" xfId="0" applyFont="1" applyBorder="1" applyAlignment="1">
      <alignment horizontal="center" vertical="center" wrapText="1" readingOrder="1"/>
    </xf>
    <xf numFmtId="0" fontId="15" fillId="0" borderId="6" xfId="0" applyFont="1" applyBorder="1" applyAlignment="1">
      <alignment horizontal="center" vertical="center" wrapText="1" readingOrder="1"/>
    </xf>
    <xf numFmtId="0" fontId="10" fillId="0" borderId="6"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10" fillId="4" borderId="6" xfId="0" applyFont="1" applyFill="1" applyBorder="1" applyAlignment="1">
      <alignment horizontal="center" vertical="center" wrapText="1" readingOrder="1"/>
    </xf>
    <xf numFmtId="0" fontId="10" fillId="0" borderId="7" xfId="0" applyFont="1" applyBorder="1" applyAlignment="1">
      <alignment horizontal="center" vertical="center" wrapText="1" readingOrder="1"/>
    </xf>
    <xf numFmtId="0" fontId="13" fillId="3" borderId="8" xfId="0" applyFont="1" applyFill="1" applyBorder="1" applyAlignment="1">
      <alignment horizontal="center" vertical="center" wrapText="1" readingOrder="1"/>
    </xf>
    <xf numFmtId="43" fontId="14" fillId="0" borderId="8" xfId="1" applyFont="1" applyFill="1" applyBorder="1" applyAlignment="1">
      <alignment horizontal="center" vertical="center" wrapText="1" readingOrder="1"/>
    </xf>
    <xf numFmtId="0" fontId="14" fillId="0" borderId="8" xfId="0" applyFont="1" applyBorder="1" applyAlignment="1">
      <alignment horizontal="center" vertical="center" wrapText="1" readingOrder="1"/>
    </xf>
    <xf numFmtId="0" fontId="10" fillId="5" borderId="6"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1"/>
    </xf>
    <xf numFmtId="0" fontId="15" fillId="0" borderId="5" xfId="0" applyFont="1" applyBorder="1" applyAlignment="1">
      <alignment horizontal="center" vertical="center" wrapText="1" readingOrder="1"/>
    </xf>
    <xf numFmtId="0" fontId="9" fillId="0" borderId="10" xfId="0" applyFont="1" applyBorder="1" applyAlignment="1">
      <alignment horizontal="center" vertical="center" wrapText="1" readingOrder="1"/>
    </xf>
    <xf numFmtId="0" fontId="14" fillId="6" borderId="8" xfId="0" applyFont="1" applyFill="1" applyBorder="1" applyAlignment="1">
      <alignment horizontal="center" vertical="center" wrapText="1" readingOrder="1"/>
    </xf>
    <xf numFmtId="0" fontId="12" fillId="7" borderId="8" xfId="0" applyFont="1" applyFill="1" applyBorder="1" applyAlignment="1">
      <alignment horizontal="center" vertical="center" wrapText="1" readingOrder="1"/>
    </xf>
    <xf numFmtId="0" fontId="10" fillId="6" borderId="5" xfId="0" applyFont="1" applyFill="1" applyBorder="1" applyAlignment="1">
      <alignment horizontal="center" vertical="center" wrapText="1" readingOrder="1"/>
    </xf>
    <xf numFmtId="0" fontId="10" fillId="6" borderId="6" xfId="0" applyFont="1" applyFill="1" applyBorder="1" applyAlignment="1">
      <alignment horizontal="center" vertical="center" wrapText="1" readingOrder="1"/>
    </xf>
    <xf numFmtId="0" fontId="7" fillId="0" borderId="8" xfId="0" applyFont="1" applyBorder="1" applyAlignment="1">
      <alignment horizontal="center" vertical="center" wrapText="1" readingOrder="1"/>
    </xf>
    <xf numFmtId="0" fontId="10" fillId="6" borderId="9" xfId="0" applyFont="1" applyFill="1" applyBorder="1" applyAlignment="1">
      <alignment horizontal="center" vertical="center" wrapText="1" readingOrder="1"/>
    </xf>
    <xf numFmtId="0" fontId="5" fillId="2" borderId="3" xfId="0" applyFont="1" applyFill="1" applyBorder="1" applyAlignment="1">
      <alignment horizontal="center" vertical="center" wrapText="1" readingOrder="1"/>
    </xf>
    <xf numFmtId="0" fontId="6" fillId="3" borderId="4" xfId="0" applyFont="1" applyFill="1" applyBorder="1" applyAlignment="1">
      <alignment horizontal="center" vertical="center" wrapText="1" readingOrder="1"/>
    </xf>
    <xf numFmtId="0" fontId="7"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4" borderId="6" xfId="0" applyFont="1" applyFill="1" applyBorder="1" applyAlignment="1">
      <alignment horizontal="center" vertical="center" wrapText="1" readingOrder="1"/>
    </xf>
    <xf numFmtId="0" fontId="9" fillId="0" borderId="7" xfId="0" applyFont="1" applyBorder="1" applyAlignment="1">
      <alignment horizontal="center" vertical="center" wrapText="1" readingOrder="1"/>
    </xf>
    <xf numFmtId="0" fontId="6" fillId="3" borderId="8" xfId="0" applyFont="1" applyFill="1" applyBorder="1" applyAlignment="1">
      <alignment horizontal="center" vertical="center" wrapText="1" readingOrder="1"/>
    </xf>
    <xf numFmtId="43" fontId="7" fillId="0" borderId="8" xfId="1" applyFont="1" applyFill="1" applyBorder="1" applyAlignment="1">
      <alignment horizontal="center" vertical="center" wrapText="1" readingOrder="1"/>
    </xf>
    <xf numFmtId="0" fontId="9" fillId="5" borderId="6" xfId="0" applyFont="1" applyFill="1" applyBorder="1" applyAlignment="1">
      <alignment horizontal="center" vertical="center" wrapText="1" readingOrder="1"/>
    </xf>
    <xf numFmtId="0" fontId="9" fillId="5" borderId="7"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7" fillId="6" borderId="8" xfId="0" applyFont="1" applyFill="1" applyBorder="1" applyAlignment="1">
      <alignment horizontal="center" vertical="center" wrapText="1" readingOrder="1"/>
    </xf>
    <xf numFmtId="0" fontId="5" fillId="7" borderId="8" xfId="0" applyFont="1" applyFill="1" applyBorder="1" applyAlignment="1">
      <alignment horizontal="center" vertical="center" wrapText="1" readingOrder="1"/>
    </xf>
    <xf numFmtId="0" fontId="9" fillId="6" borderId="5" xfId="0" applyFont="1" applyFill="1" applyBorder="1" applyAlignment="1">
      <alignment horizontal="center" vertical="center" wrapText="1" readingOrder="1"/>
    </xf>
    <xf numFmtId="0" fontId="10" fillId="6" borderId="8" xfId="0" applyFont="1" applyFill="1" applyBorder="1" applyAlignment="1">
      <alignment horizontal="center" vertical="center" wrapText="1" readingOrder="1"/>
    </xf>
    <xf numFmtId="0" fontId="9" fillId="6" borderId="6" xfId="0" applyFont="1" applyFill="1" applyBorder="1" applyAlignment="1">
      <alignment horizontal="center" vertical="center" wrapText="1" readingOrder="1"/>
    </xf>
    <xf numFmtId="0" fontId="9" fillId="6" borderId="9"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 borderId="3" xfId="0" applyFont="1" applyFill="1" applyBorder="1" applyAlignment="1">
      <alignment horizontal="left" vertical="center" wrapText="1" readingOrder="1"/>
    </xf>
    <xf numFmtId="4" fontId="7" fillId="6" borderId="5" xfId="0" applyNumberFormat="1" applyFont="1" applyFill="1" applyBorder="1" applyAlignment="1" applyProtection="1">
      <alignment vertical="center" wrapText="1"/>
      <protection locked="0"/>
    </xf>
    <xf numFmtId="4" fontId="7" fillId="6" borderId="6" xfId="0" applyNumberFormat="1" applyFont="1" applyFill="1" applyBorder="1" applyAlignment="1" applyProtection="1">
      <alignment vertical="center" wrapText="1"/>
      <protection locked="0"/>
    </xf>
    <xf numFmtId="4" fontId="8" fillId="6" borderId="6" xfId="0" applyNumberFormat="1" applyFont="1" applyFill="1" applyBorder="1" applyAlignment="1" applyProtection="1">
      <alignment vertical="center" wrapText="1"/>
      <protection locked="0"/>
    </xf>
    <xf numFmtId="4" fontId="9" fillId="6" borderId="6" xfId="0" applyNumberFormat="1" applyFont="1" applyFill="1" applyBorder="1" applyAlignment="1" applyProtection="1">
      <alignment vertical="center" wrapText="1"/>
      <protection locked="0"/>
    </xf>
    <xf numFmtId="0" fontId="9" fillId="4" borderId="6" xfId="0" applyFont="1" applyFill="1" applyBorder="1" applyAlignment="1" applyProtection="1">
      <alignment vertical="center" wrapText="1"/>
      <protection locked="0"/>
    </xf>
    <xf numFmtId="0" fontId="10" fillId="0" borderId="7" xfId="0" applyFont="1" applyBorder="1" applyAlignment="1">
      <alignment horizontal="left" vertical="center" wrapText="1" readingOrder="1"/>
    </xf>
    <xf numFmtId="0" fontId="10" fillId="0" borderId="6" xfId="0" applyFont="1" applyBorder="1" applyAlignment="1">
      <alignment horizontal="left" vertical="center" wrapText="1" readingOrder="1"/>
    </xf>
    <xf numFmtId="0" fontId="9" fillId="0" borderId="7" xfId="0" applyFont="1" applyBorder="1" applyAlignment="1">
      <alignment horizontal="left" vertical="center" wrapText="1" readingOrder="1"/>
    </xf>
    <xf numFmtId="43" fontId="7" fillId="6" borderId="8" xfId="1" applyFont="1" applyFill="1" applyBorder="1" applyAlignment="1" applyProtection="1">
      <alignment vertical="center" wrapText="1"/>
      <protection locked="0"/>
    </xf>
    <xf numFmtId="4" fontId="7" fillId="6" borderId="8" xfId="0" applyNumberFormat="1" applyFont="1" applyFill="1" applyBorder="1" applyAlignment="1" applyProtection="1">
      <alignment vertical="center" wrapText="1"/>
      <protection locked="0"/>
    </xf>
    <xf numFmtId="0" fontId="9" fillId="5" borderId="6" xfId="0" applyFont="1" applyFill="1" applyBorder="1" applyAlignment="1">
      <alignment horizontal="left" vertical="center" wrapText="1" readingOrder="1"/>
    </xf>
    <xf numFmtId="0" fontId="9" fillId="5" borderId="7" xfId="0" applyFont="1" applyFill="1" applyBorder="1" applyAlignment="1">
      <alignment horizontal="left" vertical="center" wrapText="1" readingOrder="1"/>
    </xf>
    <xf numFmtId="4" fontId="8" fillId="6" borderId="5" xfId="0" applyNumberFormat="1" applyFont="1" applyFill="1" applyBorder="1" applyAlignment="1" applyProtection="1">
      <alignment vertical="center" wrapText="1"/>
      <protection locked="0"/>
    </xf>
    <xf numFmtId="4" fontId="7" fillId="0" borderId="6" xfId="0" applyNumberFormat="1" applyFont="1" applyBorder="1" applyAlignment="1" applyProtection="1">
      <alignment vertical="center" wrapText="1"/>
      <protection locked="0"/>
    </xf>
    <xf numFmtId="4" fontId="9" fillId="0" borderId="6" xfId="0" applyNumberFormat="1" applyFont="1" applyBorder="1" applyAlignment="1" applyProtection="1">
      <alignment vertical="center" wrapText="1"/>
      <protection locked="0"/>
    </xf>
    <xf numFmtId="0" fontId="5" fillId="7" borderId="8" xfId="0" applyFont="1" applyFill="1" applyBorder="1" applyAlignment="1">
      <alignment horizontal="left" vertical="center" wrapText="1" readingOrder="1"/>
    </xf>
    <xf numFmtId="0" fontId="9" fillId="6" borderId="5" xfId="0" applyFont="1" applyFill="1" applyBorder="1" applyAlignment="1">
      <alignment horizontal="left" vertical="center" wrapText="1" readingOrder="1"/>
    </xf>
    <xf numFmtId="0" fontId="9" fillId="6" borderId="6" xfId="0" applyFont="1" applyFill="1" applyBorder="1" applyAlignment="1">
      <alignment horizontal="left" vertical="center" wrapText="1" readingOrder="1"/>
    </xf>
    <xf numFmtId="0" fontId="9" fillId="6" borderId="9" xfId="0" applyFont="1" applyFill="1" applyBorder="1" applyAlignment="1">
      <alignment horizontal="left" vertical="center" wrapText="1" readingOrder="1"/>
    </xf>
    <xf numFmtId="3" fontId="4" fillId="0" borderId="2" xfId="0" applyNumberFormat="1" applyFont="1" applyBorder="1" applyAlignment="1">
      <alignment horizontal="center" vertical="center" wrapText="1" readingOrder="1"/>
    </xf>
    <xf numFmtId="3" fontId="5" fillId="2" borderId="3" xfId="0" applyNumberFormat="1" applyFont="1" applyFill="1" applyBorder="1" applyAlignment="1">
      <alignment horizontal="right" vertical="center" wrapText="1" readingOrder="1"/>
    </xf>
    <xf numFmtId="3" fontId="6" fillId="3" borderId="4" xfId="0" applyNumberFormat="1" applyFont="1" applyFill="1" applyBorder="1" applyAlignment="1">
      <alignment horizontal="right" vertical="center" wrapText="1" readingOrder="1"/>
    </xf>
    <xf numFmtId="3" fontId="7" fillId="0" borderId="5" xfId="0" applyNumberFormat="1" applyFont="1" applyBorder="1" applyAlignment="1">
      <alignment horizontal="right" vertical="center" wrapText="1" readingOrder="1"/>
    </xf>
    <xf numFmtId="3" fontId="7" fillId="0" borderId="6" xfId="0" applyNumberFormat="1" applyFont="1" applyBorder="1" applyAlignment="1">
      <alignment horizontal="right" vertical="center" wrapText="1" readingOrder="1"/>
    </xf>
    <xf numFmtId="3" fontId="8" fillId="0" borderId="6" xfId="0" applyNumberFormat="1" applyFont="1" applyBorder="1" applyAlignment="1">
      <alignment horizontal="right" vertical="center" wrapText="1" readingOrder="1"/>
    </xf>
    <xf numFmtId="3" fontId="16" fillId="0" borderId="6" xfId="0" applyNumberFormat="1" applyFont="1" applyBorder="1" applyAlignment="1">
      <alignment horizontal="right" vertical="center" wrapText="1" readingOrder="1"/>
    </xf>
    <xf numFmtId="3" fontId="17" fillId="0" borderId="6" xfId="0" applyNumberFormat="1" applyFont="1" applyBorder="1" applyAlignment="1">
      <alignment horizontal="right" vertical="center" wrapText="1" readingOrder="1"/>
    </xf>
    <xf numFmtId="3" fontId="18" fillId="0" borderId="6" xfId="0" applyNumberFormat="1" applyFont="1" applyBorder="1" applyAlignment="1">
      <alignment horizontal="right" vertical="center" wrapText="1" readingOrder="1"/>
    </xf>
    <xf numFmtId="3" fontId="16" fillId="4" borderId="6" xfId="0" applyNumberFormat="1" applyFont="1" applyFill="1" applyBorder="1" applyAlignment="1">
      <alignment horizontal="right" vertical="center" wrapText="1" readingOrder="1"/>
    </xf>
    <xf numFmtId="3" fontId="19" fillId="0" borderId="7" xfId="0" applyNumberFormat="1" applyFont="1" applyBorder="1" applyAlignment="1">
      <alignment horizontal="right" vertical="center" wrapText="1" readingOrder="1"/>
    </xf>
    <xf numFmtId="3" fontId="19" fillId="0" borderId="6" xfId="0" applyNumberFormat="1" applyFont="1" applyBorder="1" applyAlignment="1">
      <alignment horizontal="right" vertical="center" wrapText="1" readingOrder="1"/>
    </xf>
    <xf numFmtId="3" fontId="16" fillId="0" borderId="7" xfId="0" applyNumberFormat="1" applyFont="1" applyBorder="1" applyAlignment="1">
      <alignment horizontal="right" vertical="center" wrapText="1" readingOrder="1"/>
    </xf>
    <xf numFmtId="3" fontId="20" fillId="3" borderId="8" xfId="0" applyNumberFormat="1" applyFont="1" applyFill="1" applyBorder="1" applyAlignment="1">
      <alignment horizontal="right" vertical="center" wrapText="1" readingOrder="1"/>
    </xf>
    <xf numFmtId="3" fontId="18" fillId="0" borderId="8" xfId="0" applyNumberFormat="1" applyFont="1" applyBorder="1" applyAlignment="1">
      <alignment horizontal="right" vertical="center" wrapText="1" readingOrder="1"/>
    </xf>
    <xf numFmtId="3" fontId="18" fillId="0" borderId="5" xfId="0" applyNumberFormat="1" applyFont="1" applyBorder="1" applyAlignment="1">
      <alignment horizontal="right" vertical="center" wrapText="1" readingOrder="1"/>
    </xf>
    <xf numFmtId="3" fontId="16" fillId="5" borderId="6" xfId="0" applyNumberFormat="1" applyFont="1" applyFill="1" applyBorder="1" applyAlignment="1">
      <alignment horizontal="right" vertical="center" wrapText="1" readingOrder="1"/>
    </xf>
    <xf numFmtId="3" fontId="16" fillId="5" borderId="7" xfId="0" applyNumberFormat="1" applyFont="1" applyFill="1" applyBorder="1" applyAlignment="1">
      <alignment horizontal="right" vertical="center" wrapText="1" readingOrder="1"/>
    </xf>
    <xf numFmtId="3" fontId="17" fillId="0" borderId="5" xfId="0" applyNumberFormat="1" applyFont="1" applyBorder="1" applyAlignment="1">
      <alignment horizontal="right" vertical="center" wrapText="1" readingOrder="1"/>
    </xf>
    <xf numFmtId="3" fontId="9" fillId="0" borderId="6" xfId="0" applyNumberFormat="1" applyFont="1" applyBorder="1" applyAlignment="1">
      <alignment horizontal="right" vertical="center" wrapText="1" readingOrder="1"/>
    </xf>
    <xf numFmtId="164" fontId="16" fillId="0" borderId="11" xfId="0" applyNumberFormat="1" applyFont="1" applyBorder="1" applyAlignment="1">
      <alignment horizontal="right" vertical="center" wrapText="1" readingOrder="1"/>
    </xf>
    <xf numFmtId="3" fontId="9" fillId="0" borderId="7" xfId="0" applyNumberFormat="1" applyFont="1" applyBorder="1" applyAlignment="1">
      <alignment horizontal="right" vertical="center" wrapText="1" readingOrder="1"/>
    </xf>
    <xf numFmtId="3" fontId="6" fillId="3" borderId="8" xfId="0" applyNumberFormat="1" applyFont="1" applyFill="1" applyBorder="1" applyAlignment="1">
      <alignment horizontal="right" vertical="center" wrapText="1" readingOrder="1"/>
    </xf>
    <xf numFmtId="3" fontId="7" fillId="0" borderId="8" xfId="0" applyNumberFormat="1" applyFont="1" applyBorder="1" applyAlignment="1">
      <alignment horizontal="right" vertical="center" wrapText="1" readingOrder="1"/>
    </xf>
    <xf numFmtId="3" fontId="7" fillId="6" borderId="8" xfId="0" applyNumberFormat="1" applyFont="1" applyFill="1" applyBorder="1" applyAlignment="1">
      <alignment horizontal="right" vertical="center" wrapText="1" readingOrder="1"/>
    </xf>
    <xf numFmtId="3" fontId="5" fillId="7" borderId="8" xfId="0" applyNumberFormat="1" applyFont="1" applyFill="1" applyBorder="1" applyAlignment="1">
      <alignment horizontal="right" vertical="center" wrapText="1" readingOrder="1"/>
    </xf>
    <xf numFmtId="3" fontId="9" fillId="6" borderId="5" xfId="0" applyNumberFormat="1" applyFont="1" applyFill="1" applyBorder="1" applyAlignment="1">
      <alignment horizontal="right" vertical="center" wrapText="1" readingOrder="1"/>
    </xf>
    <xf numFmtId="3" fontId="9" fillId="6" borderId="6" xfId="0" applyNumberFormat="1" applyFont="1" applyFill="1" applyBorder="1" applyAlignment="1">
      <alignment horizontal="right" vertical="center" wrapText="1" readingOrder="1"/>
    </xf>
    <xf numFmtId="3" fontId="9" fillId="6" borderId="9" xfId="0" applyNumberFormat="1" applyFont="1" applyFill="1" applyBorder="1" applyAlignment="1">
      <alignment horizontal="right" vertical="center" wrapText="1" readingOrder="1"/>
    </xf>
    <xf numFmtId="3" fontId="5" fillId="2" borderId="8" xfId="0" applyNumberFormat="1" applyFont="1" applyFill="1" applyBorder="1" applyAlignment="1">
      <alignment horizontal="right" vertical="center" wrapText="1" readingOrder="1"/>
    </xf>
    <xf numFmtId="3" fontId="2" fillId="0" borderId="0" xfId="0" applyNumberFormat="1" applyFont="1" applyAlignment="1">
      <alignment vertical="center" wrapText="1" readingOrder="1"/>
    </xf>
    <xf numFmtId="3" fontId="2" fillId="0" borderId="1" xfId="0" applyNumberFormat="1" applyFont="1" applyBorder="1" applyAlignment="1">
      <alignment horizontal="center" vertical="center" wrapText="1" readingOrder="1"/>
    </xf>
    <xf numFmtId="3" fontId="2" fillId="0" borderId="0" xfId="0" applyNumberFormat="1" applyFont="1" applyAlignment="1">
      <alignment horizontal="center" vertical="center" wrapText="1" readingOrder="1"/>
    </xf>
    <xf numFmtId="0" fontId="3" fillId="0" borderId="13" xfId="2" applyFont="1" applyBorder="1" applyAlignment="1">
      <alignment horizontal="right" wrapText="1" readingOrder="1"/>
    </xf>
    <xf numFmtId="0" fontId="3" fillId="0" borderId="12" xfId="2" applyFont="1" applyBorder="1" applyAlignment="1">
      <alignment horizontal="right" wrapText="1" readingOrder="1"/>
    </xf>
    <xf numFmtId="0" fontId="0" fillId="8" borderId="0" xfId="0" applyFill="1" applyAlignment="1">
      <alignment horizontal="center" wrapText="1"/>
    </xf>
    <xf numFmtId="3" fontId="9" fillId="0" borderId="5" xfId="0" applyNumberFormat="1" applyFont="1" applyBorder="1" applyAlignment="1">
      <alignment horizontal="right" vertical="center" wrapText="1" readingOrder="1"/>
    </xf>
    <xf numFmtId="0" fontId="9" fillId="9" borderId="6" xfId="0" applyFont="1" applyFill="1" applyBorder="1" applyAlignment="1">
      <alignment vertical="center" wrapText="1" readingOrder="1"/>
    </xf>
    <xf numFmtId="0" fontId="9" fillId="0" borderId="6" xfId="0" applyFont="1" applyFill="1" applyBorder="1" applyAlignment="1">
      <alignment vertical="center" wrapText="1" readingOrder="1"/>
    </xf>
    <xf numFmtId="44" fontId="8" fillId="9" borderId="6" xfId="3" applyFont="1" applyFill="1" applyBorder="1" applyAlignment="1">
      <alignment horizontal="right" vertical="center" wrapText="1" readingOrder="1"/>
    </xf>
    <xf numFmtId="4" fontId="21" fillId="0" borderId="7" xfId="0" applyNumberFormat="1" applyFont="1" applyBorder="1" applyAlignment="1" applyProtection="1">
      <alignment vertical="center" wrapText="1"/>
      <protection locked="0"/>
    </xf>
    <xf numFmtId="0" fontId="7" fillId="3" borderId="8" xfId="0" applyFont="1" applyFill="1" applyBorder="1" applyAlignment="1">
      <alignment horizontal="left" vertical="center" wrapText="1" readingOrder="1"/>
    </xf>
  </cellXfs>
  <cellStyles count="4">
    <cellStyle name="Millares" xfId="1" builtinId="3"/>
    <cellStyle name="Moneda" xfId="3" builtinId="4"/>
    <cellStyle name="Normal" xfId="0" builtinId="0"/>
    <cellStyle name="Normal 3" xfId="2" xr:uid="{E4C9B58B-389C-4871-AE5A-773DEDB30F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148591</xdr:colOff>
      <xdr:row>0</xdr:row>
      <xdr:rowOff>72391</xdr:rowOff>
    </xdr:from>
    <xdr:to>
      <xdr:col>1</xdr:col>
      <xdr:colOff>20955</xdr:colOff>
      <xdr:row>1</xdr:row>
      <xdr:rowOff>145879</xdr:rowOff>
    </xdr:to>
    <xdr:pic>
      <xdr:nvPicPr>
        <xdr:cNvPr id="8" name="Imagen 7">
          <a:extLst>
            <a:ext uri="{FF2B5EF4-FFF2-40B4-BE49-F238E27FC236}">
              <a16:creationId xmlns:a16="http://schemas.microsoft.com/office/drawing/2014/main" id="{05C494E5-0CE2-423E-9537-B3EB0498944B}"/>
            </a:ext>
          </a:extLst>
        </xdr:cNvPr>
        <xdr:cNvPicPr>
          <a:picLocks noChangeAspect="1"/>
        </xdr:cNvPicPr>
      </xdr:nvPicPr>
      <xdr:blipFill>
        <a:blip xmlns:r="http://schemas.openxmlformats.org/officeDocument/2006/relationships" r:embed="rId1"/>
        <a:stretch>
          <a:fillRect/>
        </a:stretch>
      </xdr:blipFill>
      <xdr:spPr>
        <a:xfrm>
          <a:off x="148591" y="72391"/>
          <a:ext cx="1496627" cy="675067"/>
        </a:xfrm>
        <a:prstGeom prst="rect">
          <a:avLst/>
        </a:prstGeom>
      </xdr:spPr>
    </xdr:pic>
    <xdr:clientData/>
  </xdr:twoCellAnchor>
  <xdr:twoCellAnchor editAs="oneCell">
    <xdr:from>
      <xdr:col>4</xdr:col>
      <xdr:colOff>2341245</xdr:colOff>
      <xdr:row>0</xdr:row>
      <xdr:rowOff>0</xdr:rowOff>
    </xdr:from>
    <xdr:to>
      <xdr:col>5</xdr:col>
      <xdr:colOff>1310640</xdr:colOff>
      <xdr:row>1</xdr:row>
      <xdr:rowOff>114153</xdr:rowOff>
    </xdr:to>
    <xdr:pic>
      <xdr:nvPicPr>
        <xdr:cNvPr id="9" name="Imagen 8">
          <a:extLst>
            <a:ext uri="{FF2B5EF4-FFF2-40B4-BE49-F238E27FC236}">
              <a16:creationId xmlns:a16="http://schemas.microsoft.com/office/drawing/2014/main" id="{D45BFFF5-2930-4E50-854E-17CE3F00CB4E}"/>
            </a:ext>
          </a:extLst>
        </xdr:cNvPr>
        <xdr:cNvPicPr>
          <a:picLocks noChangeAspect="1"/>
        </xdr:cNvPicPr>
      </xdr:nvPicPr>
      <xdr:blipFill>
        <a:blip xmlns:r="http://schemas.openxmlformats.org/officeDocument/2006/relationships" r:embed="rId2"/>
        <a:stretch>
          <a:fillRect/>
        </a:stretch>
      </xdr:blipFill>
      <xdr:spPr>
        <a:xfrm>
          <a:off x="6585585" y="0"/>
          <a:ext cx="2337435" cy="7161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1B78-9A82-4FAE-B146-DE6B32F85740}">
  <dimension ref="A1:K169"/>
  <sheetViews>
    <sheetView showGridLines="0" tabSelected="1" zoomScaleNormal="100" workbookViewId="0">
      <pane ySplit="4" topLeftCell="A167" activePane="bottomLeft" state="frozen"/>
      <selection pane="bottomLeft" activeCell="L175" sqref="L175"/>
    </sheetView>
  </sheetViews>
  <sheetFormatPr baseColWidth="10" defaultRowHeight="14.4" x14ac:dyDescent="0.3"/>
  <cols>
    <col min="1" max="1" width="23.6640625" customWidth="1"/>
    <col min="2" max="2" width="15.109375" customWidth="1"/>
    <col min="3" max="4" width="11.5546875" customWidth="1"/>
    <col min="5" max="5" width="49.109375" customWidth="1"/>
    <col min="6" max="6" width="29.5546875" customWidth="1"/>
    <col min="7" max="7" width="2.33203125" customWidth="1"/>
    <col min="8" max="11" width="11.5546875" hidden="1" customWidth="1"/>
  </cols>
  <sheetData>
    <row r="1" spans="1:11" ht="47.4" customHeight="1" x14ac:dyDescent="0.3">
      <c r="A1" s="1"/>
      <c r="B1" s="121"/>
      <c r="C1" s="121"/>
      <c r="D1" s="121"/>
      <c r="E1" s="121"/>
      <c r="F1" s="121"/>
      <c r="G1" s="121"/>
      <c r="H1" s="121"/>
      <c r="I1" s="121"/>
      <c r="J1" s="121"/>
      <c r="K1" s="121"/>
    </row>
    <row r="2" spans="1:11" ht="36" customHeight="1" x14ac:dyDescent="0.3">
      <c r="A2" s="122" t="s">
        <v>0</v>
      </c>
      <c r="B2" s="123"/>
      <c r="C2" s="123"/>
      <c r="D2" s="123"/>
      <c r="E2" s="123"/>
      <c r="F2" s="123"/>
      <c r="G2" s="121"/>
      <c r="H2" s="121"/>
      <c r="I2" s="121"/>
      <c r="J2" s="121"/>
      <c r="K2" s="121"/>
    </row>
    <row r="3" spans="1:11" ht="17.399999999999999" customHeight="1" x14ac:dyDescent="0.35">
      <c r="A3" s="124" t="s">
        <v>283</v>
      </c>
      <c r="B3" s="125"/>
      <c r="C3" s="125"/>
      <c r="D3" s="125"/>
      <c r="E3" s="125"/>
      <c r="F3" s="125"/>
      <c r="G3" s="2"/>
      <c r="H3" s="2"/>
      <c r="I3" s="2"/>
      <c r="J3" s="2"/>
      <c r="K3" s="121"/>
    </row>
    <row r="4" spans="1:11" x14ac:dyDescent="0.3">
      <c r="A4" s="3" t="s">
        <v>1</v>
      </c>
      <c r="B4" s="29" t="s">
        <v>137</v>
      </c>
      <c r="C4" s="29" t="s">
        <v>140</v>
      </c>
      <c r="D4" s="3" t="s">
        <v>141</v>
      </c>
      <c r="E4" s="3" t="s">
        <v>148</v>
      </c>
      <c r="F4" s="91" t="s">
        <v>282</v>
      </c>
    </row>
    <row r="5" spans="1:11" ht="18" x14ac:dyDescent="0.3">
      <c r="A5" s="4" t="s">
        <v>2</v>
      </c>
      <c r="B5" s="30"/>
      <c r="C5" s="30"/>
      <c r="D5" s="52"/>
      <c r="E5" s="71" t="s">
        <v>149</v>
      </c>
      <c r="F5" s="92">
        <f t="shared" ref="F5" si="0">SUM(F6+F40+F120+F134)</f>
        <v>166133000000</v>
      </c>
    </row>
    <row r="6" spans="1:11" ht="18" x14ac:dyDescent="0.3">
      <c r="A6" s="5" t="s">
        <v>3</v>
      </c>
      <c r="B6" s="31"/>
      <c r="C6" s="31"/>
      <c r="D6" s="53"/>
      <c r="E6" s="5" t="s">
        <v>150</v>
      </c>
      <c r="F6" s="93">
        <f t="shared" ref="F6" si="1">F7</f>
        <v>127363000000</v>
      </c>
    </row>
    <row r="7" spans="1:11" ht="15.6" x14ac:dyDescent="0.3">
      <c r="A7" s="6" t="s">
        <v>4</v>
      </c>
      <c r="B7" s="32"/>
      <c r="C7" s="32"/>
      <c r="D7" s="54"/>
      <c r="E7" s="72" t="s">
        <v>151</v>
      </c>
      <c r="F7" s="94">
        <f t="shared" ref="F7" si="2">SUM(F8+F21+F29)</f>
        <v>127363000000</v>
      </c>
    </row>
    <row r="8" spans="1:11" ht="15.6" x14ac:dyDescent="0.3">
      <c r="A8" s="7" t="s">
        <v>5</v>
      </c>
      <c r="B8" s="33" t="s">
        <v>138</v>
      </c>
      <c r="C8" s="33">
        <v>10</v>
      </c>
      <c r="D8" s="36" t="s">
        <v>142</v>
      </c>
      <c r="E8" s="73" t="s">
        <v>152</v>
      </c>
      <c r="F8" s="95">
        <f t="shared" ref="F8" si="3">SUM(F9+F19)</f>
        <v>83338000000</v>
      </c>
    </row>
    <row r="9" spans="1:11" x14ac:dyDescent="0.3">
      <c r="A9" s="8" t="s">
        <v>6</v>
      </c>
      <c r="B9" s="34" t="s">
        <v>138</v>
      </c>
      <c r="C9" s="34">
        <v>10</v>
      </c>
      <c r="D9" s="55" t="s">
        <v>142</v>
      </c>
      <c r="E9" s="74" t="s">
        <v>153</v>
      </c>
      <c r="F9" s="96">
        <f>SUM(F10:F18)</f>
        <v>80338000000</v>
      </c>
    </row>
    <row r="10" spans="1:11" x14ac:dyDescent="0.3">
      <c r="A10" s="9" t="s">
        <v>7</v>
      </c>
      <c r="B10" s="35" t="s">
        <v>138</v>
      </c>
      <c r="C10" s="35" t="s">
        <v>143</v>
      </c>
      <c r="D10" s="56" t="s">
        <v>142</v>
      </c>
      <c r="E10" s="75" t="s">
        <v>154</v>
      </c>
      <c r="F10" s="97">
        <v>54950000000</v>
      </c>
    </row>
    <row r="11" spans="1:11" x14ac:dyDescent="0.3">
      <c r="A11" s="10" t="s">
        <v>8</v>
      </c>
      <c r="B11" s="35" t="s">
        <v>138</v>
      </c>
      <c r="C11" s="35" t="s">
        <v>143</v>
      </c>
      <c r="D11" s="56" t="s">
        <v>142</v>
      </c>
      <c r="E11" s="9" t="s">
        <v>155</v>
      </c>
      <c r="F11" s="97">
        <v>994000000</v>
      </c>
    </row>
    <row r="12" spans="1:11" x14ac:dyDescent="0.3">
      <c r="A12" s="10" t="s">
        <v>9</v>
      </c>
      <c r="B12" s="35" t="s">
        <v>138</v>
      </c>
      <c r="C12" s="35" t="s">
        <v>143</v>
      </c>
      <c r="D12" s="56" t="s">
        <v>142</v>
      </c>
      <c r="E12" s="9" t="s">
        <v>156</v>
      </c>
      <c r="F12" s="97">
        <v>408000000</v>
      </c>
    </row>
    <row r="13" spans="1:11" x14ac:dyDescent="0.3">
      <c r="A13" s="10" t="s">
        <v>10</v>
      </c>
      <c r="B13" s="35" t="s">
        <v>138</v>
      </c>
      <c r="C13" s="35" t="s">
        <v>143</v>
      </c>
      <c r="D13" s="56" t="s">
        <v>142</v>
      </c>
      <c r="E13" s="9" t="s">
        <v>157</v>
      </c>
      <c r="F13" s="97">
        <v>800000000</v>
      </c>
    </row>
    <row r="14" spans="1:11" x14ac:dyDescent="0.3">
      <c r="A14" s="10" t="s">
        <v>11</v>
      </c>
      <c r="B14" s="35" t="s">
        <v>138</v>
      </c>
      <c r="C14" s="35" t="s">
        <v>143</v>
      </c>
      <c r="D14" s="56" t="s">
        <v>142</v>
      </c>
      <c r="E14" s="9" t="s">
        <v>158</v>
      </c>
      <c r="F14" s="97">
        <v>3700000000</v>
      </c>
    </row>
    <row r="15" spans="1:11" x14ac:dyDescent="0.3">
      <c r="A15" s="10" t="s">
        <v>12</v>
      </c>
      <c r="B15" s="35" t="s">
        <v>138</v>
      </c>
      <c r="C15" s="35" t="s">
        <v>143</v>
      </c>
      <c r="D15" s="56" t="s">
        <v>142</v>
      </c>
      <c r="E15" s="9" t="s">
        <v>159</v>
      </c>
      <c r="F15" s="97">
        <v>2300000000</v>
      </c>
    </row>
    <row r="16" spans="1:11" x14ac:dyDescent="0.3">
      <c r="A16" s="10" t="s">
        <v>13</v>
      </c>
      <c r="B16" s="35" t="s">
        <v>138</v>
      </c>
      <c r="C16" s="35" t="s">
        <v>143</v>
      </c>
      <c r="D16" s="56" t="s">
        <v>142</v>
      </c>
      <c r="E16" s="9" t="s">
        <v>160</v>
      </c>
      <c r="F16" s="97">
        <v>11200000000</v>
      </c>
    </row>
    <row r="17" spans="1:6" x14ac:dyDescent="0.3">
      <c r="A17" s="10" t="s">
        <v>14</v>
      </c>
      <c r="B17" s="35" t="s">
        <v>138</v>
      </c>
      <c r="C17" s="35" t="s">
        <v>143</v>
      </c>
      <c r="D17" s="56" t="s">
        <v>142</v>
      </c>
      <c r="E17" s="9" t="s">
        <v>161</v>
      </c>
      <c r="F17" s="97">
        <v>2686000000</v>
      </c>
    </row>
    <row r="18" spans="1:6" x14ac:dyDescent="0.3">
      <c r="A18" s="10" t="s">
        <v>15</v>
      </c>
      <c r="B18" s="35" t="s">
        <v>138</v>
      </c>
      <c r="C18" s="35" t="s">
        <v>143</v>
      </c>
      <c r="D18" s="56" t="s">
        <v>142</v>
      </c>
      <c r="E18" s="9" t="s">
        <v>162</v>
      </c>
      <c r="F18" s="97">
        <v>3300000000</v>
      </c>
    </row>
    <row r="19" spans="1:6" x14ac:dyDescent="0.3">
      <c r="A19" s="8" t="s">
        <v>16</v>
      </c>
      <c r="B19" s="34" t="s">
        <v>138</v>
      </c>
      <c r="C19" s="34">
        <v>10</v>
      </c>
      <c r="D19" s="55" t="s">
        <v>142</v>
      </c>
      <c r="E19" s="74" t="s">
        <v>163</v>
      </c>
      <c r="F19" s="98">
        <f>F20</f>
        <v>3000000000</v>
      </c>
    </row>
    <row r="20" spans="1:6" x14ac:dyDescent="0.3">
      <c r="A20" s="10" t="s">
        <v>17</v>
      </c>
      <c r="B20" s="35" t="s">
        <v>138</v>
      </c>
      <c r="C20" s="35" t="s">
        <v>143</v>
      </c>
      <c r="D20" s="56" t="s">
        <v>142</v>
      </c>
      <c r="E20" s="9" t="s">
        <v>164</v>
      </c>
      <c r="F20" s="97">
        <v>3000000000</v>
      </c>
    </row>
    <row r="21" spans="1:6" ht="15.6" x14ac:dyDescent="0.3">
      <c r="A21" s="7" t="s">
        <v>18</v>
      </c>
      <c r="B21" s="36" t="s">
        <v>138</v>
      </c>
      <c r="C21" s="36">
        <v>10</v>
      </c>
      <c r="D21" s="36" t="s">
        <v>142</v>
      </c>
      <c r="E21" s="73" t="s">
        <v>165</v>
      </c>
      <c r="F21" s="99">
        <f>SUM(F22:F28)</f>
        <v>35828000000</v>
      </c>
    </row>
    <row r="22" spans="1:6" x14ac:dyDescent="0.3">
      <c r="A22" s="10" t="s">
        <v>19</v>
      </c>
      <c r="B22" s="35" t="s">
        <v>138</v>
      </c>
      <c r="C22" s="35" t="s">
        <v>143</v>
      </c>
      <c r="D22" s="56" t="s">
        <v>142</v>
      </c>
      <c r="E22" s="9" t="s">
        <v>166</v>
      </c>
      <c r="F22" s="97">
        <v>9250000000</v>
      </c>
    </row>
    <row r="23" spans="1:6" x14ac:dyDescent="0.3">
      <c r="A23" s="10" t="s">
        <v>20</v>
      </c>
      <c r="B23" s="35" t="s">
        <v>138</v>
      </c>
      <c r="C23" s="35" t="s">
        <v>143</v>
      </c>
      <c r="D23" s="56" t="s">
        <v>142</v>
      </c>
      <c r="E23" s="9" t="s">
        <v>167</v>
      </c>
      <c r="F23" s="97">
        <v>7450000000</v>
      </c>
    </row>
    <row r="24" spans="1:6" x14ac:dyDescent="0.3">
      <c r="A24" s="10" t="s">
        <v>21</v>
      </c>
      <c r="B24" s="35" t="s">
        <v>138</v>
      </c>
      <c r="C24" s="35" t="s">
        <v>143</v>
      </c>
      <c r="D24" s="56" t="s">
        <v>142</v>
      </c>
      <c r="E24" s="9" t="s">
        <v>168</v>
      </c>
      <c r="F24" s="97">
        <v>7650000000</v>
      </c>
    </row>
    <row r="25" spans="1:6" x14ac:dyDescent="0.3">
      <c r="A25" s="10" t="s">
        <v>22</v>
      </c>
      <c r="B25" s="35" t="s">
        <v>138</v>
      </c>
      <c r="C25" s="35" t="s">
        <v>143</v>
      </c>
      <c r="D25" s="56" t="s">
        <v>142</v>
      </c>
      <c r="E25" s="9" t="s">
        <v>169</v>
      </c>
      <c r="F25" s="97">
        <v>3250000000</v>
      </c>
    </row>
    <row r="26" spans="1:6" ht="27.6" x14ac:dyDescent="0.3">
      <c r="A26" s="10" t="s">
        <v>23</v>
      </c>
      <c r="B26" s="35" t="s">
        <v>138</v>
      </c>
      <c r="C26" s="35" t="s">
        <v>143</v>
      </c>
      <c r="D26" s="56" t="s">
        <v>142</v>
      </c>
      <c r="E26" s="9" t="s">
        <v>170</v>
      </c>
      <c r="F26" s="97">
        <v>3850000000</v>
      </c>
    </row>
    <row r="27" spans="1:6" x14ac:dyDescent="0.3">
      <c r="A27" s="10" t="s">
        <v>24</v>
      </c>
      <c r="B27" s="35" t="s">
        <v>138</v>
      </c>
      <c r="C27" s="35" t="s">
        <v>143</v>
      </c>
      <c r="D27" s="56" t="s">
        <v>142</v>
      </c>
      <c r="E27" s="9" t="s">
        <v>171</v>
      </c>
      <c r="F27" s="97">
        <v>2478000000</v>
      </c>
    </row>
    <row r="28" spans="1:6" x14ac:dyDescent="0.3">
      <c r="A28" s="10" t="s">
        <v>25</v>
      </c>
      <c r="B28" s="35" t="s">
        <v>138</v>
      </c>
      <c r="C28" s="35" t="s">
        <v>143</v>
      </c>
      <c r="D28" s="56" t="s">
        <v>142</v>
      </c>
      <c r="E28" s="9" t="s">
        <v>172</v>
      </c>
      <c r="F28" s="97">
        <v>1900000000</v>
      </c>
    </row>
    <row r="29" spans="1:6" ht="31.2" x14ac:dyDescent="0.3">
      <c r="A29" s="11" t="s">
        <v>26</v>
      </c>
      <c r="B29" s="33" t="s">
        <v>138</v>
      </c>
      <c r="C29" s="33">
        <v>10</v>
      </c>
      <c r="D29" s="36" t="s">
        <v>142</v>
      </c>
      <c r="E29" s="73" t="s">
        <v>173</v>
      </c>
      <c r="F29" s="99">
        <f>SUM(F34:F39)+F30+0</f>
        <v>8197000000</v>
      </c>
    </row>
    <row r="30" spans="1:6" x14ac:dyDescent="0.3">
      <c r="A30" s="12" t="s">
        <v>27</v>
      </c>
      <c r="B30" s="37" t="s">
        <v>138</v>
      </c>
      <c r="C30" s="37">
        <v>10</v>
      </c>
      <c r="D30" s="57" t="s">
        <v>142</v>
      </c>
      <c r="E30" s="76" t="s">
        <v>174</v>
      </c>
      <c r="F30" s="100">
        <f>SUM(F31:F33)</f>
        <v>5562000000</v>
      </c>
    </row>
    <row r="31" spans="1:6" x14ac:dyDescent="0.3">
      <c r="A31" s="13" t="s">
        <v>28</v>
      </c>
      <c r="B31" s="35" t="s">
        <v>138</v>
      </c>
      <c r="C31" s="35" t="s">
        <v>143</v>
      </c>
      <c r="D31" s="35" t="s">
        <v>142</v>
      </c>
      <c r="E31" s="77" t="s">
        <v>175</v>
      </c>
      <c r="F31" s="101">
        <v>4200000000</v>
      </c>
    </row>
    <row r="32" spans="1:6" x14ac:dyDescent="0.3">
      <c r="A32" s="13" t="s">
        <v>29</v>
      </c>
      <c r="B32" s="35" t="s">
        <v>138</v>
      </c>
      <c r="C32" s="35" t="s">
        <v>143</v>
      </c>
      <c r="D32" s="35" t="s">
        <v>142</v>
      </c>
      <c r="E32" s="78" t="s">
        <v>176</v>
      </c>
      <c r="F32" s="102">
        <v>962000000</v>
      </c>
    </row>
    <row r="33" spans="1:6" x14ac:dyDescent="0.3">
      <c r="A33" s="13" t="s">
        <v>30</v>
      </c>
      <c r="B33" s="35" t="s">
        <v>138</v>
      </c>
      <c r="C33" s="35" t="s">
        <v>143</v>
      </c>
      <c r="D33" s="35" t="s">
        <v>142</v>
      </c>
      <c r="E33" s="78" t="s">
        <v>177</v>
      </c>
      <c r="F33" s="102">
        <v>400000000</v>
      </c>
    </row>
    <row r="34" spans="1:6" x14ac:dyDescent="0.3">
      <c r="A34" s="13" t="s">
        <v>31</v>
      </c>
      <c r="B34" s="35" t="s">
        <v>138</v>
      </c>
      <c r="C34" s="35" t="s">
        <v>143</v>
      </c>
      <c r="D34" s="35" t="s">
        <v>142</v>
      </c>
      <c r="E34" s="9" t="s">
        <v>178</v>
      </c>
      <c r="F34" s="97">
        <v>720000000</v>
      </c>
    </row>
    <row r="35" spans="1:6" x14ac:dyDescent="0.3">
      <c r="A35" s="10" t="s">
        <v>32</v>
      </c>
      <c r="B35" s="35" t="s">
        <v>138</v>
      </c>
      <c r="C35" s="35" t="s">
        <v>143</v>
      </c>
      <c r="D35" s="56" t="s">
        <v>142</v>
      </c>
      <c r="E35" s="9" t="s">
        <v>179</v>
      </c>
      <c r="F35" s="97">
        <v>192000000</v>
      </c>
    </row>
    <row r="36" spans="1:6" x14ac:dyDescent="0.3">
      <c r="A36" s="10" t="s">
        <v>33</v>
      </c>
      <c r="B36" s="35" t="s">
        <v>138</v>
      </c>
      <c r="C36" s="35" t="s">
        <v>143</v>
      </c>
      <c r="D36" s="56" t="s">
        <v>142</v>
      </c>
      <c r="E36" s="9" t="s">
        <v>180</v>
      </c>
      <c r="F36" s="97">
        <v>12000000</v>
      </c>
    </row>
    <row r="37" spans="1:6" x14ac:dyDescent="0.3">
      <c r="A37" s="10" t="s">
        <v>34</v>
      </c>
      <c r="B37" s="35" t="s">
        <v>138</v>
      </c>
      <c r="C37" s="35" t="s">
        <v>143</v>
      </c>
      <c r="D37" s="56" t="s">
        <v>142</v>
      </c>
      <c r="E37" s="9" t="s">
        <v>181</v>
      </c>
      <c r="F37" s="97">
        <v>6000000</v>
      </c>
    </row>
    <row r="38" spans="1:6" x14ac:dyDescent="0.3">
      <c r="A38" s="10" t="s">
        <v>35</v>
      </c>
      <c r="B38" s="35" t="s">
        <v>138</v>
      </c>
      <c r="C38" s="35" t="s">
        <v>143</v>
      </c>
      <c r="D38" s="56" t="s">
        <v>142</v>
      </c>
      <c r="E38" s="9" t="s">
        <v>182</v>
      </c>
      <c r="F38" s="97">
        <v>1600000000</v>
      </c>
    </row>
    <row r="39" spans="1:6" x14ac:dyDescent="0.3">
      <c r="A39" s="14" t="s">
        <v>36</v>
      </c>
      <c r="B39" s="38" t="s">
        <v>138</v>
      </c>
      <c r="C39" s="38" t="s">
        <v>143</v>
      </c>
      <c r="D39" s="58" t="s">
        <v>142</v>
      </c>
      <c r="E39" s="79" t="s">
        <v>183</v>
      </c>
      <c r="F39" s="103">
        <v>105000000</v>
      </c>
    </row>
    <row r="40" spans="1:6" ht="17.399999999999999" customHeight="1" x14ac:dyDescent="0.3">
      <c r="A40" s="15" t="s">
        <v>37</v>
      </c>
      <c r="B40" s="39"/>
      <c r="C40" s="39"/>
      <c r="D40" s="59"/>
      <c r="E40" s="15" t="s">
        <v>184</v>
      </c>
      <c r="F40" s="104">
        <f t="shared" ref="F40" si="4">SUM(F41+F52)</f>
        <v>36280000000</v>
      </c>
    </row>
    <row r="41" spans="1:6" ht="15.6" x14ac:dyDescent="0.3">
      <c r="A41" s="16" t="s">
        <v>38</v>
      </c>
      <c r="B41" s="40"/>
      <c r="C41" s="40"/>
      <c r="D41" s="60"/>
      <c r="E41" s="80" t="s">
        <v>185</v>
      </c>
      <c r="F41" s="105">
        <f t="shared" ref="F41" si="5">F42</f>
        <v>255186763</v>
      </c>
    </row>
    <row r="42" spans="1:6" ht="15.6" x14ac:dyDescent="0.3">
      <c r="A42" s="6" t="s">
        <v>39</v>
      </c>
      <c r="B42" s="32"/>
      <c r="C42" s="32"/>
      <c r="D42" s="54"/>
      <c r="E42" s="72" t="s">
        <v>186</v>
      </c>
      <c r="F42" s="106">
        <f>SUM(F43+F45+F47+F50)</f>
        <v>255186763</v>
      </c>
    </row>
    <row r="43" spans="1:6" ht="15.6" x14ac:dyDescent="0.3">
      <c r="A43" s="17" t="s">
        <v>40</v>
      </c>
      <c r="B43" s="33"/>
      <c r="C43" s="33"/>
      <c r="D43" s="36"/>
      <c r="E43" s="74" t="s">
        <v>187</v>
      </c>
      <c r="F43" s="98">
        <f t="shared" ref="F43" si="6">F44</f>
        <v>0</v>
      </c>
    </row>
    <row r="44" spans="1:6" x14ac:dyDescent="0.3">
      <c r="A44" s="10" t="s">
        <v>41</v>
      </c>
      <c r="B44" s="35" t="s">
        <v>139</v>
      </c>
      <c r="C44" s="35" t="s">
        <v>144</v>
      </c>
      <c r="D44" s="56" t="s">
        <v>142</v>
      </c>
      <c r="E44" s="9" t="s">
        <v>188</v>
      </c>
      <c r="F44" s="97">
        <v>0</v>
      </c>
    </row>
    <row r="45" spans="1:6" ht="27.6" x14ac:dyDescent="0.3">
      <c r="A45" s="17" t="s">
        <v>42</v>
      </c>
      <c r="B45" s="34"/>
      <c r="C45" s="34"/>
      <c r="D45" s="55"/>
      <c r="E45" s="8" t="s">
        <v>189</v>
      </c>
      <c r="F45" s="98">
        <f t="shared" ref="F45" si="7">F46</f>
        <v>90000000</v>
      </c>
    </row>
    <row r="46" spans="1:6" ht="27.6" x14ac:dyDescent="0.3">
      <c r="A46" s="10" t="s">
        <v>43</v>
      </c>
      <c r="B46" s="35" t="s">
        <v>139</v>
      </c>
      <c r="C46" s="35" t="s">
        <v>144</v>
      </c>
      <c r="D46" s="56" t="s">
        <v>142</v>
      </c>
      <c r="E46" s="9" t="s">
        <v>190</v>
      </c>
      <c r="F46" s="97">
        <v>90000000</v>
      </c>
    </row>
    <row r="47" spans="1:6" x14ac:dyDescent="0.3">
      <c r="A47" s="17" t="s">
        <v>44</v>
      </c>
      <c r="B47" s="35"/>
      <c r="C47" s="35"/>
      <c r="D47" s="56"/>
      <c r="E47" s="8" t="s">
        <v>191</v>
      </c>
      <c r="F47" s="98">
        <f t="shared" ref="F47" si="8">SUM(F48:F49)</f>
        <v>161978263</v>
      </c>
    </row>
    <row r="48" spans="1:6" x14ac:dyDescent="0.3">
      <c r="A48" s="10" t="s">
        <v>45</v>
      </c>
      <c r="B48" s="35" t="s">
        <v>139</v>
      </c>
      <c r="C48" s="35" t="s">
        <v>144</v>
      </c>
      <c r="D48" s="56" t="s">
        <v>142</v>
      </c>
      <c r="E48" s="9" t="s">
        <v>192</v>
      </c>
      <c r="F48" s="97">
        <v>140000000</v>
      </c>
    </row>
    <row r="49" spans="1:6" ht="27.6" x14ac:dyDescent="0.3">
      <c r="A49" s="14" t="s">
        <v>46</v>
      </c>
      <c r="B49" s="38" t="s">
        <v>139</v>
      </c>
      <c r="C49" s="38" t="s">
        <v>144</v>
      </c>
      <c r="D49" s="58" t="s">
        <v>142</v>
      </c>
      <c r="E49" s="79" t="s">
        <v>193</v>
      </c>
      <c r="F49" s="103">
        <v>21978263</v>
      </c>
    </row>
    <row r="50" spans="1:6" x14ac:dyDescent="0.3">
      <c r="A50" s="17" t="s">
        <v>47</v>
      </c>
      <c r="B50" s="34"/>
      <c r="C50" s="34"/>
      <c r="D50" s="55"/>
      <c r="E50" s="8" t="s">
        <v>194</v>
      </c>
      <c r="F50" s="98">
        <f t="shared" ref="F50" si="9">F51</f>
        <v>3208500</v>
      </c>
    </row>
    <row r="51" spans="1:6" x14ac:dyDescent="0.3">
      <c r="A51" s="14" t="s">
        <v>48</v>
      </c>
      <c r="B51" s="38" t="s">
        <v>139</v>
      </c>
      <c r="C51" s="38" t="s">
        <v>144</v>
      </c>
      <c r="D51" s="58" t="s">
        <v>142</v>
      </c>
      <c r="E51" s="79" t="s">
        <v>195</v>
      </c>
      <c r="F51" s="103">
        <v>3208500</v>
      </c>
    </row>
    <row r="52" spans="1:6" ht="15.6" x14ac:dyDescent="0.3">
      <c r="A52" s="18" t="s">
        <v>49</v>
      </c>
      <c r="B52" s="41"/>
      <c r="C52" s="41"/>
      <c r="D52" s="50"/>
      <c r="E52" s="81" t="s">
        <v>196</v>
      </c>
      <c r="F52" s="105">
        <f t="shared" ref="F52" si="10">F53+F82</f>
        <v>36024813237</v>
      </c>
    </row>
    <row r="53" spans="1:6" ht="15.6" x14ac:dyDescent="0.3">
      <c r="A53" s="6" t="s">
        <v>50</v>
      </c>
      <c r="B53" s="32"/>
      <c r="C53" s="32"/>
      <c r="D53" s="54"/>
      <c r="E53" s="72" t="s">
        <v>197</v>
      </c>
      <c r="F53" s="106">
        <f t="shared" ref="F53" si="11">SUM(F54+F56+F61+F73)</f>
        <v>3597253570.9900002</v>
      </c>
    </row>
    <row r="54" spans="1:6" ht="15.6" x14ac:dyDescent="0.3">
      <c r="A54" s="17" t="s">
        <v>51</v>
      </c>
      <c r="B54" s="34" t="s">
        <v>138</v>
      </c>
      <c r="C54" s="34" t="s">
        <v>143</v>
      </c>
      <c r="D54" s="55" t="s">
        <v>142</v>
      </c>
      <c r="E54" s="73" t="s">
        <v>198</v>
      </c>
      <c r="F54" s="99">
        <f t="shared" ref="F54" si="12">F55</f>
        <v>5991136.3700000001</v>
      </c>
    </row>
    <row r="55" spans="1:6" x14ac:dyDescent="0.3">
      <c r="A55" s="10" t="s">
        <v>52</v>
      </c>
      <c r="B55" s="35" t="s">
        <v>138</v>
      </c>
      <c r="C55" s="35" t="s">
        <v>143</v>
      </c>
      <c r="D55" s="56" t="s">
        <v>142</v>
      </c>
      <c r="E55" s="9" t="s">
        <v>199</v>
      </c>
      <c r="F55" s="97">
        <v>5991136.3700000001</v>
      </c>
    </row>
    <row r="56" spans="1:6" ht="41.4" x14ac:dyDescent="0.3">
      <c r="A56" s="17" t="s">
        <v>53</v>
      </c>
      <c r="B56" s="34" t="s">
        <v>138</v>
      </c>
      <c r="C56" s="34" t="s">
        <v>143</v>
      </c>
      <c r="D56" s="55" t="s">
        <v>142</v>
      </c>
      <c r="E56" s="8" t="s">
        <v>200</v>
      </c>
      <c r="F56" s="98">
        <f t="shared" ref="F56" si="13">SUM(F57:F60)</f>
        <v>1951624988.6300001</v>
      </c>
    </row>
    <row r="57" spans="1:6" ht="27.6" x14ac:dyDescent="0.3">
      <c r="A57" s="19" t="s">
        <v>54</v>
      </c>
      <c r="B57" s="42" t="s">
        <v>138</v>
      </c>
      <c r="C57" s="42" t="s">
        <v>143</v>
      </c>
      <c r="D57" s="61" t="s">
        <v>142</v>
      </c>
      <c r="E57" s="82" t="s">
        <v>201</v>
      </c>
      <c r="F57" s="107">
        <v>499988.63</v>
      </c>
    </row>
    <row r="58" spans="1:6" x14ac:dyDescent="0.3">
      <c r="A58" s="19" t="s">
        <v>284</v>
      </c>
      <c r="B58" s="42" t="s">
        <v>139</v>
      </c>
      <c r="C58" s="42" t="s">
        <v>144</v>
      </c>
      <c r="D58" s="61" t="s">
        <v>142</v>
      </c>
      <c r="E58" s="82" t="s">
        <v>285</v>
      </c>
      <c r="F58" s="107">
        <v>13125000</v>
      </c>
    </row>
    <row r="59" spans="1:6" x14ac:dyDescent="0.3">
      <c r="A59" s="19" t="s">
        <v>55</v>
      </c>
      <c r="B59" s="42" t="s">
        <v>138</v>
      </c>
      <c r="C59" s="42" t="s">
        <v>143</v>
      </c>
      <c r="D59" s="61" t="s">
        <v>142</v>
      </c>
      <c r="E59" s="82" t="s">
        <v>202</v>
      </c>
      <c r="F59" s="107">
        <v>430000000</v>
      </c>
    </row>
    <row r="60" spans="1:6" x14ac:dyDescent="0.3">
      <c r="A60" s="19" t="s">
        <v>55</v>
      </c>
      <c r="B60" s="42" t="s">
        <v>139</v>
      </c>
      <c r="C60" s="42" t="s">
        <v>144</v>
      </c>
      <c r="D60" s="61" t="s">
        <v>142</v>
      </c>
      <c r="E60" s="82" t="s">
        <v>202</v>
      </c>
      <c r="F60" s="107">
        <v>1508000000</v>
      </c>
    </row>
    <row r="61" spans="1:6" ht="27.6" x14ac:dyDescent="0.3">
      <c r="A61" s="17" t="s">
        <v>56</v>
      </c>
      <c r="B61" s="34"/>
      <c r="C61" s="34"/>
      <c r="D61" s="55"/>
      <c r="E61" s="8" t="s">
        <v>203</v>
      </c>
      <c r="F61" s="98">
        <f>SUM(F62:F72)</f>
        <v>1328544536.9000001</v>
      </c>
    </row>
    <row r="62" spans="1:6" ht="27.6" x14ac:dyDescent="0.3">
      <c r="A62" s="10" t="s">
        <v>57</v>
      </c>
      <c r="B62" s="35" t="s">
        <v>138</v>
      </c>
      <c r="C62" s="35" t="s">
        <v>143</v>
      </c>
      <c r="D62" s="56" t="s">
        <v>142</v>
      </c>
      <c r="E62" s="9" t="s">
        <v>204</v>
      </c>
      <c r="F62" s="97">
        <v>8954772.7200000007</v>
      </c>
    </row>
    <row r="63" spans="1:6" ht="27.6" x14ac:dyDescent="0.3">
      <c r="A63" s="10" t="s">
        <v>58</v>
      </c>
      <c r="B63" s="35" t="s">
        <v>138</v>
      </c>
      <c r="C63" s="35" t="s">
        <v>143</v>
      </c>
      <c r="D63" s="56" t="s">
        <v>142</v>
      </c>
      <c r="E63" s="9" t="s">
        <v>205</v>
      </c>
      <c r="F63" s="97">
        <v>5044034.1100000003</v>
      </c>
    </row>
    <row r="64" spans="1:6" ht="27.6" x14ac:dyDescent="0.3">
      <c r="A64" s="19" t="s">
        <v>58</v>
      </c>
      <c r="B64" s="42" t="s">
        <v>139</v>
      </c>
      <c r="C64" s="42" t="s">
        <v>144</v>
      </c>
      <c r="D64" s="61" t="s">
        <v>142</v>
      </c>
      <c r="E64" s="82" t="s">
        <v>205</v>
      </c>
      <c r="F64" s="107">
        <v>43815490</v>
      </c>
    </row>
    <row r="65" spans="1:6" ht="27.6" x14ac:dyDescent="0.3">
      <c r="A65" s="10" t="s">
        <v>59</v>
      </c>
      <c r="B65" s="35" t="s">
        <v>138</v>
      </c>
      <c r="C65" s="35" t="s">
        <v>143</v>
      </c>
      <c r="D65" s="56" t="s">
        <v>142</v>
      </c>
      <c r="E65" s="9" t="s">
        <v>206</v>
      </c>
      <c r="F65" s="97">
        <v>655105250</v>
      </c>
    </row>
    <row r="66" spans="1:6" ht="27.6" x14ac:dyDescent="0.3">
      <c r="A66" s="10" t="s">
        <v>60</v>
      </c>
      <c r="B66" s="35" t="s">
        <v>138</v>
      </c>
      <c r="C66" s="35" t="s">
        <v>143</v>
      </c>
      <c r="D66" s="56" t="s">
        <v>142</v>
      </c>
      <c r="E66" s="9" t="s">
        <v>207</v>
      </c>
      <c r="F66" s="97">
        <v>73775113.629999995</v>
      </c>
    </row>
    <row r="67" spans="1:6" ht="27.6" x14ac:dyDescent="0.3">
      <c r="A67" s="10" t="s">
        <v>60</v>
      </c>
      <c r="B67" s="35" t="s">
        <v>139</v>
      </c>
      <c r="C67" s="35" t="s">
        <v>144</v>
      </c>
      <c r="D67" s="56" t="s">
        <v>142</v>
      </c>
      <c r="E67" s="9" t="s">
        <v>207</v>
      </c>
      <c r="F67" s="97">
        <v>153160000</v>
      </c>
    </row>
    <row r="68" spans="1:6" x14ac:dyDescent="0.3">
      <c r="A68" s="10" t="s">
        <v>61</v>
      </c>
      <c r="B68" s="35" t="s">
        <v>138</v>
      </c>
      <c r="C68" s="35" t="s">
        <v>143</v>
      </c>
      <c r="D68" s="56" t="s">
        <v>142</v>
      </c>
      <c r="E68" s="9" t="s">
        <v>208</v>
      </c>
      <c r="F68" s="97">
        <v>44057954.539999999</v>
      </c>
    </row>
    <row r="69" spans="1:6" x14ac:dyDescent="0.3">
      <c r="A69" s="10" t="s">
        <v>61</v>
      </c>
      <c r="B69" s="35" t="s">
        <v>139</v>
      </c>
      <c r="C69" s="35" t="s">
        <v>144</v>
      </c>
      <c r="D69" s="56" t="s">
        <v>142</v>
      </c>
      <c r="E69" s="9" t="s">
        <v>208</v>
      </c>
      <c r="F69" s="97">
        <v>123875000</v>
      </c>
    </row>
    <row r="70" spans="1:6" ht="27.6" x14ac:dyDescent="0.3">
      <c r="A70" s="10" t="s">
        <v>62</v>
      </c>
      <c r="B70" s="35" t="s">
        <v>138</v>
      </c>
      <c r="C70" s="35" t="s">
        <v>143</v>
      </c>
      <c r="D70" s="56" t="s">
        <v>142</v>
      </c>
      <c r="E70" s="9" t="s">
        <v>209</v>
      </c>
      <c r="F70" s="97">
        <v>8556818.1899999995</v>
      </c>
    </row>
    <row r="71" spans="1:6" x14ac:dyDescent="0.3">
      <c r="A71" s="19" t="s">
        <v>63</v>
      </c>
      <c r="B71" s="42" t="s">
        <v>138</v>
      </c>
      <c r="C71" s="42" t="s">
        <v>143</v>
      </c>
      <c r="D71" s="61" t="s">
        <v>142</v>
      </c>
      <c r="E71" s="82" t="s">
        <v>210</v>
      </c>
      <c r="F71" s="107">
        <v>79975058.709999993</v>
      </c>
    </row>
    <row r="72" spans="1:6" x14ac:dyDescent="0.3">
      <c r="A72" s="10" t="s">
        <v>63</v>
      </c>
      <c r="B72" s="35" t="s">
        <v>139</v>
      </c>
      <c r="C72" s="35" t="s">
        <v>144</v>
      </c>
      <c r="D72" s="56" t="s">
        <v>142</v>
      </c>
      <c r="E72" s="9" t="s">
        <v>210</v>
      </c>
      <c r="F72" s="97">
        <v>132225045</v>
      </c>
    </row>
    <row r="73" spans="1:6" x14ac:dyDescent="0.3">
      <c r="A73" s="17" t="s">
        <v>64</v>
      </c>
      <c r="B73" s="34"/>
      <c r="C73" s="34"/>
      <c r="D73" s="55"/>
      <c r="E73" s="8" t="s">
        <v>211</v>
      </c>
      <c r="F73" s="98">
        <f t="shared" ref="F73" si="14">SUM(F74:F81)</f>
        <v>311092909.08999997</v>
      </c>
    </row>
    <row r="74" spans="1:6" ht="27.6" x14ac:dyDescent="0.3">
      <c r="A74" s="19" t="s">
        <v>65</v>
      </c>
      <c r="B74" s="42" t="s">
        <v>138</v>
      </c>
      <c r="C74" s="42" t="s">
        <v>143</v>
      </c>
      <c r="D74" s="61" t="s">
        <v>142</v>
      </c>
      <c r="E74" s="82" t="s">
        <v>212</v>
      </c>
      <c r="F74" s="107">
        <v>162426136.34999999</v>
      </c>
    </row>
    <row r="75" spans="1:6" ht="27.6" x14ac:dyDescent="0.3">
      <c r="A75" s="19" t="s">
        <v>65</v>
      </c>
      <c r="B75" s="42" t="s">
        <v>139</v>
      </c>
      <c r="C75" s="42" t="s">
        <v>144</v>
      </c>
      <c r="D75" s="61" t="s">
        <v>142</v>
      </c>
      <c r="E75" s="82" t="s">
        <v>212</v>
      </c>
      <c r="F75" s="107">
        <v>2500000</v>
      </c>
    </row>
    <row r="76" spans="1:6" x14ac:dyDescent="0.3">
      <c r="A76" s="19" t="s">
        <v>66</v>
      </c>
      <c r="B76" s="42" t="s">
        <v>138</v>
      </c>
      <c r="C76" s="42" t="s">
        <v>143</v>
      </c>
      <c r="D76" s="61" t="s">
        <v>142</v>
      </c>
      <c r="E76" s="9" t="s">
        <v>192</v>
      </c>
      <c r="F76" s="107">
        <v>1973863.63</v>
      </c>
    </row>
    <row r="77" spans="1:6" x14ac:dyDescent="0.3">
      <c r="A77" s="19" t="s">
        <v>67</v>
      </c>
      <c r="B77" s="42" t="s">
        <v>139</v>
      </c>
      <c r="C77" s="42" t="s">
        <v>144</v>
      </c>
      <c r="D77" s="61" t="s">
        <v>142</v>
      </c>
      <c r="E77" s="82" t="s">
        <v>213</v>
      </c>
      <c r="F77" s="107">
        <v>15000000</v>
      </c>
    </row>
    <row r="78" spans="1:6" ht="27.6" x14ac:dyDescent="0.3">
      <c r="A78" s="19" t="s">
        <v>68</v>
      </c>
      <c r="B78" s="42" t="s">
        <v>139</v>
      </c>
      <c r="C78" s="42" t="s">
        <v>144</v>
      </c>
      <c r="D78" s="61" t="s">
        <v>142</v>
      </c>
      <c r="E78" s="82" t="s">
        <v>214</v>
      </c>
      <c r="F78" s="107">
        <v>4000000</v>
      </c>
    </row>
    <row r="79" spans="1:6" x14ac:dyDescent="0.3">
      <c r="A79" s="19" t="s">
        <v>69</v>
      </c>
      <c r="B79" s="42" t="s">
        <v>138</v>
      </c>
      <c r="C79" s="42" t="s">
        <v>143</v>
      </c>
      <c r="D79" s="61" t="s">
        <v>142</v>
      </c>
      <c r="E79" s="82" t="s">
        <v>215</v>
      </c>
      <c r="F79" s="107">
        <v>114692909.11</v>
      </c>
    </row>
    <row r="80" spans="1:6" x14ac:dyDescent="0.3">
      <c r="A80" s="20" t="s">
        <v>69</v>
      </c>
      <c r="B80" s="43" t="s">
        <v>139</v>
      </c>
      <c r="C80" s="43" t="s">
        <v>144</v>
      </c>
      <c r="D80" s="62" t="s">
        <v>142</v>
      </c>
      <c r="E80" s="83" t="s">
        <v>215</v>
      </c>
      <c r="F80" s="108">
        <v>3000000</v>
      </c>
    </row>
    <row r="81" spans="1:6" ht="27.6" x14ac:dyDescent="0.3">
      <c r="A81" s="20" t="s">
        <v>70</v>
      </c>
      <c r="B81" s="43" t="s">
        <v>139</v>
      </c>
      <c r="C81" s="43" t="s">
        <v>144</v>
      </c>
      <c r="D81" s="62" t="s">
        <v>142</v>
      </c>
      <c r="E81" s="83" t="s">
        <v>193</v>
      </c>
      <c r="F81" s="108">
        <v>7500000</v>
      </c>
    </row>
    <row r="82" spans="1:6" ht="15.6" x14ac:dyDescent="0.3">
      <c r="A82" s="18" t="s">
        <v>71</v>
      </c>
      <c r="B82" s="41"/>
      <c r="C82" s="41"/>
      <c r="D82" s="50"/>
      <c r="E82" s="81" t="s">
        <v>216</v>
      </c>
      <c r="F82" s="105">
        <f t="shared" ref="F82" si="15">SUM(F83+F94+F98+F110+F118+F119)</f>
        <v>32427559666.010002</v>
      </c>
    </row>
    <row r="83" spans="1:6" ht="55.2" x14ac:dyDescent="0.3">
      <c r="A83" s="21" t="s">
        <v>72</v>
      </c>
      <c r="B83" s="44"/>
      <c r="C83" s="44"/>
      <c r="D83" s="63"/>
      <c r="E83" s="84" t="s">
        <v>217</v>
      </c>
      <c r="F83" s="109">
        <f t="shared" ref="F83" si="16">SUM(F84:F93)</f>
        <v>4204698206.8499999</v>
      </c>
    </row>
    <row r="84" spans="1:6" ht="27.6" x14ac:dyDescent="0.3">
      <c r="A84" s="19" t="s">
        <v>73</v>
      </c>
      <c r="B84" s="42" t="s">
        <v>138</v>
      </c>
      <c r="C84" s="42" t="s">
        <v>143</v>
      </c>
      <c r="D84" s="61" t="s">
        <v>142</v>
      </c>
      <c r="E84" s="82" t="s">
        <v>218</v>
      </c>
      <c r="F84" s="107">
        <v>439778411.26999998</v>
      </c>
    </row>
    <row r="85" spans="1:6" ht="27.6" x14ac:dyDescent="0.3">
      <c r="A85" s="10" t="s">
        <v>73</v>
      </c>
      <c r="B85" s="35" t="s">
        <v>139</v>
      </c>
      <c r="C85" s="35" t="s">
        <v>144</v>
      </c>
      <c r="D85" s="56" t="s">
        <v>142</v>
      </c>
      <c r="E85" s="9" t="s">
        <v>218</v>
      </c>
      <c r="F85" s="97">
        <v>200464036</v>
      </c>
    </row>
    <row r="86" spans="1:6" x14ac:dyDescent="0.3">
      <c r="A86" s="19" t="s">
        <v>74</v>
      </c>
      <c r="B86" s="42" t="s">
        <v>138</v>
      </c>
      <c r="C86" s="42" t="s">
        <v>143</v>
      </c>
      <c r="D86" s="61" t="s">
        <v>142</v>
      </c>
      <c r="E86" s="82" t="s">
        <v>219</v>
      </c>
      <c r="F86" s="107">
        <v>1419582587</v>
      </c>
    </row>
    <row r="87" spans="1:6" x14ac:dyDescent="0.3">
      <c r="A87" s="19" t="s">
        <v>74</v>
      </c>
      <c r="B87" s="42" t="s">
        <v>139</v>
      </c>
      <c r="C87" s="42" t="s">
        <v>144</v>
      </c>
      <c r="D87" s="61" t="s">
        <v>142</v>
      </c>
      <c r="E87" s="82" t="s">
        <v>219</v>
      </c>
      <c r="F87" s="107">
        <v>10000000</v>
      </c>
    </row>
    <row r="88" spans="1:6" x14ac:dyDescent="0.3">
      <c r="A88" s="19" t="s">
        <v>75</v>
      </c>
      <c r="B88" s="42" t="s">
        <v>139</v>
      </c>
      <c r="C88" s="42" t="s">
        <v>144</v>
      </c>
      <c r="D88" s="61" t="s">
        <v>142</v>
      </c>
      <c r="E88" s="82" t="s">
        <v>220</v>
      </c>
      <c r="F88" s="107">
        <v>70000000</v>
      </c>
    </row>
    <row r="89" spans="1:6" x14ac:dyDescent="0.3">
      <c r="A89" s="19" t="s">
        <v>76</v>
      </c>
      <c r="B89" s="42" t="s">
        <v>138</v>
      </c>
      <c r="C89" s="42" t="s">
        <v>143</v>
      </c>
      <c r="D89" s="61" t="s">
        <v>142</v>
      </c>
      <c r="E89" s="82" t="s">
        <v>221</v>
      </c>
      <c r="F89" s="107">
        <v>4640700</v>
      </c>
    </row>
    <row r="90" spans="1:6" x14ac:dyDescent="0.3">
      <c r="A90" s="19" t="s">
        <v>77</v>
      </c>
      <c r="B90" s="42" t="s">
        <v>138</v>
      </c>
      <c r="C90" s="42" t="s">
        <v>143</v>
      </c>
      <c r="D90" s="61" t="s">
        <v>142</v>
      </c>
      <c r="E90" s="82" t="s">
        <v>222</v>
      </c>
      <c r="F90" s="107">
        <v>383556340</v>
      </c>
    </row>
    <row r="91" spans="1:6" x14ac:dyDescent="0.3">
      <c r="A91" s="19" t="s">
        <v>77</v>
      </c>
      <c r="B91" s="42" t="s">
        <v>139</v>
      </c>
      <c r="C91" s="42" t="s">
        <v>144</v>
      </c>
      <c r="D91" s="61" t="s">
        <v>142</v>
      </c>
      <c r="E91" s="82" t="s">
        <v>222</v>
      </c>
      <c r="F91" s="107">
        <v>120000000</v>
      </c>
    </row>
    <row r="92" spans="1:6" ht="27.6" x14ac:dyDescent="0.3">
      <c r="A92" s="10" t="s">
        <v>78</v>
      </c>
      <c r="B92" s="35" t="s">
        <v>138</v>
      </c>
      <c r="C92" s="35" t="s">
        <v>143</v>
      </c>
      <c r="D92" s="56" t="s">
        <v>142</v>
      </c>
      <c r="E92" s="9" t="s">
        <v>223</v>
      </c>
      <c r="F92" s="97">
        <v>144350200.58000001</v>
      </c>
    </row>
    <row r="93" spans="1:6" ht="27.6" x14ac:dyDescent="0.3">
      <c r="A93" s="10" t="s">
        <v>78</v>
      </c>
      <c r="B93" s="35" t="s">
        <v>139</v>
      </c>
      <c r="C93" s="35" t="s">
        <v>144</v>
      </c>
      <c r="D93" s="56" t="s">
        <v>142</v>
      </c>
      <c r="E93" s="9" t="s">
        <v>223</v>
      </c>
      <c r="F93" s="97">
        <v>1412325932</v>
      </c>
    </row>
    <row r="94" spans="1:6" ht="27.6" x14ac:dyDescent="0.3">
      <c r="A94" s="17" t="s">
        <v>79</v>
      </c>
      <c r="B94" s="34"/>
      <c r="C94" s="34"/>
      <c r="D94" s="55"/>
      <c r="E94" s="8" t="s">
        <v>224</v>
      </c>
      <c r="F94" s="98">
        <f t="shared" ref="F94" si="17">SUM(F95:F97)</f>
        <v>6930547932</v>
      </c>
    </row>
    <row r="95" spans="1:6" x14ac:dyDescent="0.3">
      <c r="A95" s="19" t="s">
        <v>80</v>
      </c>
      <c r="B95" s="42" t="s">
        <v>138</v>
      </c>
      <c r="C95" s="42" t="s">
        <v>143</v>
      </c>
      <c r="D95" s="61" t="s">
        <v>142</v>
      </c>
      <c r="E95" s="82" t="s">
        <v>225</v>
      </c>
      <c r="F95" s="107">
        <v>32000000</v>
      </c>
    </row>
    <row r="96" spans="1:6" x14ac:dyDescent="0.3">
      <c r="A96" s="19" t="s">
        <v>80</v>
      </c>
      <c r="B96" s="42" t="s">
        <v>139</v>
      </c>
      <c r="C96" s="42" t="s">
        <v>144</v>
      </c>
      <c r="D96" s="61" t="s">
        <v>142</v>
      </c>
      <c r="E96" s="82" t="s">
        <v>225</v>
      </c>
      <c r="F96" s="107">
        <v>2065726000</v>
      </c>
    </row>
    <row r="97" spans="1:6" x14ac:dyDescent="0.3">
      <c r="A97" s="19" t="s">
        <v>81</v>
      </c>
      <c r="B97" s="42" t="s">
        <v>139</v>
      </c>
      <c r="C97" s="42" t="s">
        <v>144</v>
      </c>
      <c r="D97" s="61" t="s">
        <v>142</v>
      </c>
      <c r="E97" s="82" t="s">
        <v>226</v>
      </c>
      <c r="F97" s="107">
        <v>4832821932</v>
      </c>
    </row>
    <row r="98" spans="1:6" ht="27.6" x14ac:dyDescent="0.3">
      <c r="A98" s="17" t="s">
        <v>82</v>
      </c>
      <c r="B98" s="34"/>
      <c r="C98" s="34"/>
      <c r="D98" s="55"/>
      <c r="E98" s="8" t="s">
        <v>227</v>
      </c>
      <c r="F98" s="98">
        <f>SUM(F99:F109)</f>
        <v>18946263482.990002</v>
      </c>
    </row>
    <row r="99" spans="1:6" x14ac:dyDescent="0.3">
      <c r="A99" s="10" t="s">
        <v>83</v>
      </c>
      <c r="B99" s="35" t="s">
        <v>138</v>
      </c>
      <c r="C99" s="35" t="s">
        <v>143</v>
      </c>
      <c r="D99" s="56" t="s">
        <v>142</v>
      </c>
      <c r="E99" s="9" t="s">
        <v>228</v>
      </c>
      <c r="F99" s="97">
        <v>138000000</v>
      </c>
    </row>
    <row r="100" spans="1:6" ht="41.4" x14ac:dyDescent="0.3">
      <c r="A100" s="10" t="s">
        <v>84</v>
      </c>
      <c r="B100" s="35" t="s">
        <v>138</v>
      </c>
      <c r="C100" s="35" t="s">
        <v>143</v>
      </c>
      <c r="D100" s="56" t="s">
        <v>142</v>
      </c>
      <c r="E100" s="9" t="s">
        <v>229</v>
      </c>
      <c r="F100" s="97">
        <v>3107200000</v>
      </c>
    </row>
    <row r="101" spans="1:6" ht="41.4" x14ac:dyDescent="0.3">
      <c r="A101" s="10" t="s">
        <v>84</v>
      </c>
      <c r="B101" s="35" t="s">
        <v>139</v>
      </c>
      <c r="C101" s="35" t="s">
        <v>144</v>
      </c>
      <c r="D101" s="56" t="s">
        <v>142</v>
      </c>
      <c r="E101" s="9" t="s">
        <v>229</v>
      </c>
      <c r="F101" s="97">
        <v>243245480</v>
      </c>
    </row>
    <row r="102" spans="1:6" ht="27.6" x14ac:dyDescent="0.3">
      <c r="A102" s="10" t="s">
        <v>85</v>
      </c>
      <c r="B102" s="35" t="s">
        <v>138</v>
      </c>
      <c r="C102" s="35" t="s">
        <v>143</v>
      </c>
      <c r="D102" s="56" t="s">
        <v>142</v>
      </c>
      <c r="E102" s="9" t="s">
        <v>230</v>
      </c>
      <c r="F102" s="97">
        <v>11958110</v>
      </c>
    </row>
    <row r="103" spans="1:6" ht="27.6" x14ac:dyDescent="0.3">
      <c r="A103" s="10" t="s">
        <v>85</v>
      </c>
      <c r="B103" s="35" t="s">
        <v>139</v>
      </c>
      <c r="C103" s="35" t="s">
        <v>144</v>
      </c>
      <c r="D103" s="56" t="s">
        <v>142</v>
      </c>
      <c r="E103" s="9" t="s">
        <v>230</v>
      </c>
      <c r="F103" s="97">
        <v>433537705</v>
      </c>
    </row>
    <row r="104" spans="1:6" x14ac:dyDescent="0.3">
      <c r="A104" s="10" t="s">
        <v>86</v>
      </c>
      <c r="B104" s="35" t="s">
        <v>138</v>
      </c>
      <c r="C104" s="35" t="s">
        <v>143</v>
      </c>
      <c r="D104" s="56" t="s">
        <v>142</v>
      </c>
      <c r="E104" s="9" t="s">
        <v>231</v>
      </c>
      <c r="F104" s="97">
        <v>1325613182.1300001</v>
      </c>
    </row>
    <row r="105" spans="1:6" x14ac:dyDescent="0.3">
      <c r="A105" s="10" t="s">
        <v>86</v>
      </c>
      <c r="B105" s="35" t="s">
        <v>139</v>
      </c>
      <c r="C105" s="35" t="s">
        <v>144</v>
      </c>
      <c r="D105" s="56" t="s">
        <v>142</v>
      </c>
      <c r="E105" s="9" t="s">
        <v>231</v>
      </c>
      <c r="F105" s="97">
        <v>9955588457</v>
      </c>
    </row>
    <row r="106" spans="1:6" ht="27.6" x14ac:dyDescent="0.3">
      <c r="A106" s="10" t="s">
        <v>87</v>
      </c>
      <c r="B106" s="35" t="s">
        <v>138</v>
      </c>
      <c r="C106" s="35" t="s">
        <v>143</v>
      </c>
      <c r="D106" s="56" t="s">
        <v>142</v>
      </c>
      <c r="E106" s="9" t="s">
        <v>232</v>
      </c>
      <c r="F106" s="97">
        <v>404521558.86000001</v>
      </c>
    </row>
    <row r="107" spans="1:6" ht="27.6" x14ac:dyDescent="0.3">
      <c r="A107" s="10" t="s">
        <v>87</v>
      </c>
      <c r="B107" s="35" t="s">
        <v>139</v>
      </c>
      <c r="C107" s="35" t="s">
        <v>144</v>
      </c>
      <c r="D107" s="56" t="s">
        <v>142</v>
      </c>
      <c r="E107" s="9" t="s">
        <v>232</v>
      </c>
      <c r="F107" s="97">
        <v>1104752600</v>
      </c>
    </row>
    <row r="108" spans="1:6" ht="41.4" x14ac:dyDescent="0.3">
      <c r="A108" s="19" t="s">
        <v>88</v>
      </c>
      <c r="B108" s="42" t="s">
        <v>138</v>
      </c>
      <c r="C108" s="42" t="s">
        <v>143</v>
      </c>
      <c r="D108" s="61" t="s">
        <v>142</v>
      </c>
      <c r="E108" s="82" t="s">
        <v>233</v>
      </c>
      <c r="F108" s="107">
        <v>60695830</v>
      </c>
    </row>
    <row r="109" spans="1:6" ht="41.4" x14ac:dyDescent="0.3">
      <c r="A109" s="19" t="s">
        <v>88</v>
      </c>
      <c r="B109" s="42" t="s">
        <v>139</v>
      </c>
      <c r="C109" s="42" t="s">
        <v>144</v>
      </c>
      <c r="D109" s="61" t="s">
        <v>142</v>
      </c>
      <c r="E109" s="82" t="s">
        <v>233</v>
      </c>
      <c r="F109" s="107">
        <v>2161150560</v>
      </c>
    </row>
    <row r="110" spans="1:6" ht="27.6" x14ac:dyDescent="0.3">
      <c r="A110" s="17" t="s">
        <v>89</v>
      </c>
      <c r="B110" s="34"/>
      <c r="C110" s="34"/>
      <c r="D110" s="55"/>
      <c r="E110" s="8" t="s">
        <v>234</v>
      </c>
      <c r="F110" s="98">
        <f>SUM(F111:F117)</f>
        <v>989450044.17000008</v>
      </c>
    </row>
    <row r="111" spans="1:6" x14ac:dyDescent="0.3">
      <c r="A111" s="10" t="s">
        <v>90</v>
      </c>
      <c r="B111" s="35" t="s">
        <v>138</v>
      </c>
      <c r="C111" s="35" t="s">
        <v>143</v>
      </c>
      <c r="D111" s="56" t="s">
        <v>142</v>
      </c>
      <c r="E111" s="9" t="s">
        <v>235</v>
      </c>
      <c r="F111" s="97">
        <v>236000000</v>
      </c>
    </row>
    <row r="112" spans="1:6" ht="27.6" x14ac:dyDescent="0.3">
      <c r="A112" s="10" t="s">
        <v>91</v>
      </c>
      <c r="B112" s="35" t="s">
        <v>138</v>
      </c>
      <c r="C112" s="35" t="s">
        <v>143</v>
      </c>
      <c r="D112" s="56" t="s">
        <v>142</v>
      </c>
      <c r="E112" s="9" t="s">
        <v>236</v>
      </c>
      <c r="F112" s="97">
        <v>150000000</v>
      </c>
    </row>
    <row r="113" spans="1:6" ht="27.6" x14ac:dyDescent="0.3">
      <c r="A113" s="10" t="s">
        <v>91</v>
      </c>
      <c r="B113" s="35" t="s">
        <v>139</v>
      </c>
      <c r="C113" s="35" t="s">
        <v>144</v>
      </c>
      <c r="D113" s="56" t="s">
        <v>142</v>
      </c>
      <c r="E113" s="9" t="s">
        <v>236</v>
      </c>
      <c r="F113" s="97">
        <v>0</v>
      </c>
    </row>
    <row r="114" spans="1:6" ht="41.4" x14ac:dyDescent="0.3">
      <c r="A114" s="10" t="s">
        <v>92</v>
      </c>
      <c r="B114" s="35" t="s">
        <v>138</v>
      </c>
      <c r="C114" s="35" t="s">
        <v>143</v>
      </c>
      <c r="D114" s="56" t="s">
        <v>142</v>
      </c>
      <c r="E114" s="9" t="s">
        <v>237</v>
      </c>
      <c r="F114" s="97">
        <v>38450044.170000002</v>
      </c>
    </row>
    <row r="115" spans="1:6" ht="41.4" x14ac:dyDescent="0.3">
      <c r="A115" s="10" t="s">
        <v>92</v>
      </c>
      <c r="B115" s="35" t="s">
        <v>139</v>
      </c>
      <c r="C115" s="35" t="s">
        <v>144</v>
      </c>
      <c r="D115" s="56" t="s">
        <v>142</v>
      </c>
      <c r="E115" s="9" t="s">
        <v>237</v>
      </c>
      <c r="F115" s="97">
        <v>215000000</v>
      </c>
    </row>
    <row r="116" spans="1:6" x14ac:dyDescent="0.3">
      <c r="A116" s="10" t="s">
        <v>93</v>
      </c>
      <c r="B116" s="35" t="s">
        <v>138</v>
      </c>
      <c r="C116" s="35" t="s">
        <v>143</v>
      </c>
      <c r="D116" s="56" t="s">
        <v>142</v>
      </c>
      <c r="E116" s="9" t="s">
        <v>238</v>
      </c>
      <c r="F116" s="97">
        <v>350000000</v>
      </c>
    </row>
    <row r="117" spans="1:6" x14ac:dyDescent="0.3">
      <c r="A117" s="10" t="s">
        <v>93</v>
      </c>
      <c r="B117" s="35" t="s">
        <v>139</v>
      </c>
      <c r="C117" s="35" t="s">
        <v>144</v>
      </c>
      <c r="D117" s="56" t="s">
        <v>142</v>
      </c>
      <c r="E117" s="9" t="s">
        <v>238</v>
      </c>
      <c r="F117" s="97">
        <v>0</v>
      </c>
    </row>
    <row r="118" spans="1:6" x14ac:dyDescent="0.3">
      <c r="A118" s="10" t="s">
        <v>94</v>
      </c>
      <c r="B118" s="35" t="s">
        <v>138</v>
      </c>
      <c r="C118" s="35" t="s">
        <v>143</v>
      </c>
      <c r="D118" s="56" t="s">
        <v>142</v>
      </c>
      <c r="E118" s="9" t="s">
        <v>239</v>
      </c>
      <c r="F118" s="97">
        <v>1061600000</v>
      </c>
    </row>
    <row r="119" spans="1:6" x14ac:dyDescent="0.3">
      <c r="A119" s="20" t="s">
        <v>94</v>
      </c>
      <c r="B119" s="43" t="s">
        <v>139</v>
      </c>
      <c r="C119" s="43" t="s">
        <v>144</v>
      </c>
      <c r="D119" s="62" t="s">
        <v>142</v>
      </c>
      <c r="E119" s="83" t="s">
        <v>239</v>
      </c>
      <c r="F119" s="108">
        <v>295000000</v>
      </c>
    </row>
    <row r="120" spans="1:6" ht="18" x14ac:dyDescent="0.3">
      <c r="A120" s="15" t="s">
        <v>95</v>
      </c>
      <c r="B120" s="39"/>
      <c r="C120" s="39"/>
      <c r="D120" s="59"/>
      <c r="E120" s="15" t="s">
        <v>240</v>
      </c>
      <c r="F120" s="104">
        <f>SUM(F121+F124+F130)</f>
        <v>1721000000</v>
      </c>
    </row>
    <row r="121" spans="1:6" ht="15.6" x14ac:dyDescent="0.3">
      <c r="A121" s="6" t="s">
        <v>96</v>
      </c>
      <c r="B121" s="32"/>
      <c r="C121" s="32"/>
      <c r="D121" s="54"/>
      <c r="E121" s="72" t="s">
        <v>241</v>
      </c>
      <c r="F121" s="106">
        <f>F122</f>
        <v>361000000</v>
      </c>
    </row>
    <row r="122" spans="1:6" ht="15.6" x14ac:dyDescent="0.3">
      <c r="A122" s="7" t="s">
        <v>97</v>
      </c>
      <c r="B122" s="33"/>
      <c r="C122" s="33"/>
      <c r="D122" s="36"/>
      <c r="E122" s="73" t="s">
        <v>242</v>
      </c>
      <c r="F122" s="99">
        <f>F123</f>
        <v>361000000</v>
      </c>
    </row>
    <row r="123" spans="1:6" x14ac:dyDescent="0.3">
      <c r="A123" s="128" t="s">
        <v>98</v>
      </c>
      <c r="B123" s="129" t="s">
        <v>138</v>
      </c>
      <c r="C123" s="45" t="s">
        <v>143</v>
      </c>
      <c r="D123" s="45" t="s">
        <v>142</v>
      </c>
      <c r="E123" s="128" t="s">
        <v>243</v>
      </c>
      <c r="F123" s="130">
        <f>465000000-104000000</f>
        <v>361000000</v>
      </c>
    </row>
    <row r="124" spans="1:6" ht="15.6" x14ac:dyDescent="0.3">
      <c r="A124" s="7" t="s">
        <v>99</v>
      </c>
      <c r="B124" s="33"/>
      <c r="C124" s="33"/>
      <c r="D124" s="36"/>
      <c r="E124" s="72" t="s">
        <v>244</v>
      </c>
      <c r="F124" s="106">
        <f t="shared" ref="F124:F125" si="18">F125</f>
        <v>560000000</v>
      </c>
    </row>
    <row r="125" spans="1:6" ht="31.2" x14ac:dyDescent="0.3">
      <c r="A125" s="7" t="s">
        <v>100</v>
      </c>
      <c r="B125" s="33"/>
      <c r="C125" s="33"/>
      <c r="D125" s="36"/>
      <c r="E125" s="73" t="s">
        <v>245</v>
      </c>
      <c r="F125" s="99">
        <f>F126+F129</f>
        <v>560000000</v>
      </c>
    </row>
    <row r="126" spans="1:6" ht="31.2" x14ac:dyDescent="0.3">
      <c r="A126" s="7" t="s">
        <v>101</v>
      </c>
      <c r="B126" s="33" t="s">
        <v>138</v>
      </c>
      <c r="C126" s="33">
        <v>10</v>
      </c>
      <c r="D126" s="36" t="s">
        <v>142</v>
      </c>
      <c r="E126" s="73" t="s">
        <v>246</v>
      </c>
      <c r="F126" s="95">
        <f>SUM(F127:F128)</f>
        <v>417000000</v>
      </c>
    </row>
    <row r="127" spans="1:6" x14ac:dyDescent="0.3">
      <c r="A127" s="10" t="s">
        <v>102</v>
      </c>
      <c r="B127" s="35" t="s">
        <v>138</v>
      </c>
      <c r="C127" s="35" t="s">
        <v>143</v>
      </c>
      <c r="D127" s="56" t="s">
        <v>142</v>
      </c>
      <c r="E127" s="9" t="s">
        <v>247</v>
      </c>
      <c r="F127" s="110">
        <v>208500000</v>
      </c>
    </row>
    <row r="128" spans="1:6" ht="27.6" x14ac:dyDescent="0.3">
      <c r="A128" s="10" t="s">
        <v>103</v>
      </c>
      <c r="B128" s="35" t="s">
        <v>138</v>
      </c>
      <c r="C128" s="35" t="s">
        <v>143</v>
      </c>
      <c r="D128" s="56" t="s">
        <v>142</v>
      </c>
      <c r="E128" s="9" t="s">
        <v>248</v>
      </c>
      <c r="F128" s="110">
        <v>208500000</v>
      </c>
    </row>
    <row r="129" spans="1:6" x14ac:dyDescent="0.3">
      <c r="A129" s="128" t="s">
        <v>104</v>
      </c>
      <c r="B129" s="45" t="s">
        <v>139</v>
      </c>
      <c r="C129" s="45" t="s">
        <v>144</v>
      </c>
      <c r="D129" s="45" t="s">
        <v>142</v>
      </c>
      <c r="E129" s="128" t="s">
        <v>249</v>
      </c>
      <c r="F129" s="111">
        <v>143000000</v>
      </c>
    </row>
    <row r="130" spans="1:6" ht="15.6" x14ac:dyDescent="0.3">
      <c r="A130" s="7" t="s">
        <v>105</v>
      </c>
      <c r="B130" s="33"/>
      <c r="C130" s="33"/>
      <c r="D130" s="36"/>
      <c r="E130" s="85" t="s">
        <v>250</v>
      </c>
      <c r="F130" s="95">
        <f t="shared" ref="F130:F131" si="19">F131</f>
        <v>800000000</v>
      </c>
    </row>
    <row r="131" spans="1:6" ht="15.6" x14ac:dyDescent="0.3">
      <c r="A131" s="7" t="s">
        <v>106</v>
      </c>
      <c r="B131" s="33"/>
      <c r="C131" s="33"/>
      <c r="D131" s="36"/>
      <c r="E131" s="85" t="s">
        <v>251</v>
      </c>
      <c r="F131" s="95">
        <f>SUM(F132:F133)</f>
        <v>800000000</v>
      </c>
    </row>
    <row r="132" spans="1:6" x14ac:dyDescent="0.3">
      <c r="A132" s="9" t="s">
        <v>107</v>
      </c>
      <c r="B132" s="35" t="s">
        <v>138</v>
      </c>
      <c r="C132" s="35" t="s">
        <v>143</v>
      </c>
      <c r="D132" s="56" t="s">
        <v>142</v>
      </c>
      <c r="E132" s="86" t="s">
        <v>252</v>
      </c>
      <c r="F132" s="110">
        <v>300000000</v>
      </c>
    </row>
    <row r="133" spans="1:6" x14ac:dyDescent="0.3">
      <c r="A133" s="9" t="s">
        <v>107</v>
      </c>
      <c r="B133" s="38" t="s">
        <v>139</v>
      </c>
      <c r="C133" s="38" t="s">
        <v>144</v>
      </c>
      <c r="D133" s="58" t="s">
        <v>142</v>
      </c>
      <c r="E133" s="131" t="s">
        <v>252</v>
      </c>
      <c r="F133" s="112">
        <v>500000000</v>
      </c>
    </row>
    <row r="134" spans="1:6" ht="31.2" x14ac:dyDescent="0.3">
      <c r="A134" s="15" t="s">
        <v>108</v>
      </c>
      <c r="B134" s="39"/>
      <c r="C134" s="39"/>
      <c r="D134" s="59"/>
      <c r="E134" s="132" t="s">
        <v>253</v>
      </c>
      <c r="F134" s="113">
        <f t="shared" ref="F134" si="20">SUM(F135+F139+F140+F142)</f>
        <v>769000000</v>
      </c>
    </row>
    <row r="135" spans="1:6" ht="15.6" x14ac:dyDescent="0.3">
      <c r="A135" s="22" t="s">
        <v>109</v>
      </c>
      <c r="B135" s="41"/>
      <c r="C135" s="41"/>
      <c r="D135" s="50"/>
      <c r="E135" s="18" t="s">
        <v>254</v>
      </c>
      <c r="F135" s="114">
        <f t="shared" ref="F135" si="21">F136</f>
        <v>323000000</v>
      </c>
    </row>
    <row r="136" spans="1:6" ht="15.6" x14ac:dyDescent="0.3">
      <c r="A136" s="22" t="s">
        <v>110</v>
      </c>
      <c r="B136" s="41"/>
      <c r="C136" s="41"/>
      <c r="D136" s="50"/>
      <c r="E136" s="18" t="s">
        <v>255</v>
      </c>
      <c r="F136" s="114">
        <f t="shared" ref="F136" si="22">SUM(F137:F138)</f>
        <v>323000000</v>
      </c>
    </row>
    <row r="137" spans="1:6" x14ac:dyDescent="0.3">
      <c r="A137" s="10" t="s">
        <v>111</v>
      </c>
      <c r="B137" s="35" t="s">
        <v>139</v>
      </c>
      <c r="C137" s="35" t="s">
        <v>144</v>
      </c>
      <c r="D137" s="56" t="s">
        <v>142</v>
      </c>
      <c r="E137" s="9" t="s">
        <v>256</v>
      </c>
      <c r="F137" s="110">
        <v>306500000</v>
      </c>
    </row>
    <row r="138" spans="1:6" x14ac:dyDescent="0.3">
      <c r="A138" s="10" t="s">
        <v>112</v>
      </c>
      <c r="B138" s="35" t="s">
        <v>139</v>
      </c>
      <c r="C138" s="35" t="s">
        <v>144</v>
      </c>
      <c r="D138" s="56" t="s">
        <v>142</v>
      </c>
      <c r="E138" s="9" t="s">
        <v>257</v>
      </c>
      <c r="F138" s="110">
        <v>16500000</v>
      </c>
    </row>
    <row r="139" spans="1:6" x14ac:dyDescent="0.3">
      <c r="A139" s="128" t="s">
        <v>113</v>
      </c>
      <c r="B139" s="45" t="s">
        <v>139</v>
      </c>
      <c r="C139" s="45" t="s">
        <v>144</v>
      </c>
      <c r="D139" s="45" t="s">
        <v>142</v>
      </c>
      <c r="E139" s="128" t="s">
        <v>258</v>
      </c>
      <c r="F139" s="111">
        <v>24000000</v>
      </c>
    </row>
    <row r="140" spans="1:6" ht="15.6" x14ac:dyDescent="0.3">
      <c r="A140" s="23" t="s">
        <v>114</v>
      </c>
      <c r="B140" s="46"/>
      <c r="C140" s="46"/>
      <c r="D140" s="64"/>
      <c r="E140" s="81" t="s">
        <v>259</v>
      </c>
      <c r="F140" s="115">
        <f>SUM(F141:F141)</f>
        <v>418000000</v>
      </c>
    </row>
    <row r="141" spans="1:6" x14ac:dyDescent="0.3">
      <c r="A141" s="128" t="s">
        <v>115</v>
      </c>
      <c r="B141" s="45" t="s">
        <v>138</v>
      </c>
      <c r="C141" s="45" t="s">
        <v>145</v>
      </c>
      <c r="D141" s="45" t="s">
        <v>146</v>
      </c>
      <c r="E141" s="128" t="s">
        <v>260</v>
      </c>
      <c r="F141" s="111">
        <v>418000000</v>
      </c>
    </row>
    <row r="142" spans="1:6" ht="15.6" x14ac:dyDescent="0.3">
      <c r="A142" s="23" t="s">
        <v>116</v>
      </c>
      <c r="B142" s="46"/>
      <c r="C142" s="46"/>
      <c r="D142" s="64"/>
      <c r="E142" s="81" t="s">
        <v>261</v>
      </c>
      <c r="F142" s="115">
        <f t="shared" ref="F142:F143" si="23">F143</f>
        <v>4000000</v>
      </c>
    </row>
    <row r="143" spans="1:6" ht="15.6" x14ac:dyDescent="0.3">
      <c r="A143" s="23" t="s">
        <v>117</v>
      </c>
      <c r="B143" s="46"/>
      <c r="C143" s="46"/>
      <c r="D143" s="64"/>
      <c r="E143" s="81" t="s">
        <v>262</v>
      </c>
      <c r="F143" s="115">
        <f t="shared" si="23"/>
        <v>4000000</v>
      </c>
    </row>
    <row r="144" spans="1:6" x14ac:dyDescent="0.3">
      <c r="A144" s="10" t="s">
        <v>118</v>
      </c>
      <c r="B144" s="35" t="s">
        <v>139</v>
      </c>
      <c r="C144" s="35" t="s">
        <v>144</v>
      </c>
      <c r="D144" s="56" t="s">
        <v>142</v>
      </c>
      <c r="E144" s="9" t="s">
        <v>263</v>
      </c>
      <c r="F144" s="110">
        <v>4000000</v>
      </c>
    </row>
    <row r="145" spans="1:6" ht="18" x14ac:dyDescent="0.3">
      <c r="A145" s="24" t="s">
        <v>119</v>
      </c>
      <c r="B145" s="47"/>
      <c r="C145" s="47"/>
      <c r="D145" s="65"/>
      <c r="E145" s="87" t="s">
        <v>264</v>
      </c>
      <c r="F145" s="116">
        <f t="shared" ref="F145" si="24">SUM(F146+F149+F153+F156+F159+F163)</f>
        <v>29228738110</v>
      </c>
    </row>
    <row r="146" spans="1:6" ht="78" x14ac:dyDescent="0.3">
      <c r="A146" s="11" t="s">
        <v>120</v>
      </c>
      <c r="B146" s="33"/>
      <c r="C146" s="33"/>
      <c r="D146" s="36"/>
      <c r="E146" s="18" t="s">
        <v>265</v>
      </c>
      <c r="F146" s="96">
        <f>SUM(F147:F148)</f>
        <v>1656462311</v>
      </c>
    </row>
    <row r="147" spans="1:6" ht="69" x14ac:dyDescent="0.3">
      <c r="A147" s="25" t="s">
        <v>121</v>
      </c>
      <c r="B147" s="48" t="s">
        <v>139</v>
      </c>
      <c r="C147" s="48" t="s">
        <v>144</v>
      </c>
      <c r="D147" s="66" t="s">
        <v>142</v>
      </c>
      <c r="E147" s="88" t="s">
        <v>266</v>
      </c>
      <c r="F147" s="117">
        <v>1328462311</v>
      </c>
    </row>
    <row r="148" spans="1:6" ht="69" x14ac:dyDescent="0.3">
      <c r="A148" s="25" t="s">
        <v>121</v>
      </c>
      <c r="B148" s="48" t="s">
        <v>139</v>
      </c>
      <c r="C148" s="48" t="s">
        <v>147</v>
      </c>
      <c r="D148" s="66" t="s">
        <v>142</v>
      </c>
      <c r="E148" s="88" t="s">
        <v>266</v>
      </c>
      <c r="F148" s="117">
        <v>328000000</v>
      </c>
    </row>
    <row r="149" spans="1:6" ht="78" x14ac:dyDescent="0.3">
      <c r="A149" s="22" t="s">
        <v>122</v>
      </c>
      <c r="B149" s="41"/>
      <c r="C149" s="67"/>
      <c r="D149" s="50"/>
      <c r="E149" s="18" t="s">
        <v>267</v>
      </c>
      <c r="F149" s="114">
        <f>SUM(F150:F152)</f>
        <v>2682467587</v>
      </c>
    </row>
    <row r="150" spans="1:6" ht="82.8" x14ac:dyDescent="0.3">
      <c r="A150" s="26" t="s">
        <v>123</v>
      </c>
      <c r="B150" s="49" t="s">
        <v>138</v>
      </c>
      <c r="C150" s="49" t="s">
        <v>143</v>
      </c>
      <c r="D150" s="68" t="s">
        <v>142</v>
      </c>
      <c r="E150" s="89" t="s">
        <v>268</v>
      </c>
      <c r="F150" s="118">
        <v>365416144</v>
      </c>
    </row>
    <row r="151" spans="1:6" ht="82.8" x14ac:dyDescent="0.3">
      <c r="A151" s="25" t="s">
        <v>124</v>
      </c>
      <c r="B151" s="48" t="s">
        <v>138</v>
      </c>
      <c r="C151" s="48" t="s">
        <v>143</v>
      </c>
      <c r="D151" s="66" t="s">
        <v>142</v>
      </c>
      <c r="E151" s="88" t="s">
        <v>269</v>
      </c>
      <c r="F151" s="117">
        <v>1704541313</v>
      </c>
    </row>
    <row r="152" spans="1:6" ht="82.8" x14ac:dyDescent="0.3">
      <c r="A152" s="26" t="s">
        <v>124</v>
      </c>
      <c r="B152" s="49" t="s">
        <v>139</v>
      </c>
      <c r="C152" s="49" t="s">
        <v>147</v>
      </c>
      <c r="D152" s="68" t="s">
        <v>142</v>
      </c>
      <c r="E152" s="89" t="s">
        <v>269</v>
      </c>
      <c r="F152" s="118">
        <v>612510130</v>
      </c>
    </row>
    <row r="153" spans="1:6" ht="62.4" x14ac:dyDescent="0.3">
      <c r="A153" s="22" t="s">
        <v>125</v>
      </c>
      <c r="B153" s="41"/>
      <c r="C153" s="41"/>
      <c r="D153" s="50"/>
      <c r="E153" s="18" t="s">
        <v>270</v>
      </c>
      <c r="F153" s="114">
        <f>SUM(F154:F155)</f>
        <v>19402360741</v>
      </c>
    </row>
    <row r="154" spans="1:6" ht="55.2" x14ac:dyDescent="0.3">
      <c r="A154" s="26" t="s">
        <v>126</v>
      </c>
      <c r="B154" s="49" t="s">
        <v>138</v>
      </c>
      <c r="C154" s="49" t="s">
        <v>143</v>
      </c>
      <c r="D154" s="68" t="s">
        <v>142</v>
      </c>
      <c r="E154" s="89" t="s">
        <v>271</v>
      </c>
      <c r="F154" s="118">
        <v>18758823052</v>
      </c>
    </row>
    <row r="155" spans="1:6" ht="55.2" x14ac:dyDescent="0.3">
      <c r="A155" s="26" t="s">
        <v>126</v>
      </c>
      <c r="B155" s="49" t="s">
        <v>139</v>
      </c>
      <c r="C155" s="49" t="s">
        <v>144</v>
      </c>
      <c r="D155" s="68" t="s">
        <v>142</v>
      </c>
      <c r="E155" s="89" t="s">
        <v>271</v>
      </c>
      <c r="F155" s="118">
        <v>643537689</v>
      </c>
    </row>
    <row r="156" spans="1:6" ht="46.8" x14ac:dyDescent="0.3">
      <c r="A156" s="22" t="s">
        <v>127</v>
      </c>
      <c r="B156" s="41"/>
      <c r="C156" s="41"/>
      <c r="D156" s="50"/>
      <c r="E156" s="18" t="s">
        <v>272</v>
      </c>
      <c r="F156" s="114">
        <f>SUM(F157:F158)</f>
        <v>701750000</v>
      </c>
    </row>
    <row r="157" spans="1:6" ht="55.2" x14ac:dyDescent="0.3">
      <c r="A157" s="25" t="s">
        <v>128</v>
      </c>
      <c r="B157" s="48" t="s">
        <v>138</v>
      </c>
      <c r="C157" s="48" t="s">
        <v>143</v>
      </c>
      <c r="D157" s="66" t="s">
        <v>142</v>
      </c>
      <c r="E157" s="88" t="s">
        <v>273</v>
      </c>
      <c r="F157" s="117">
        <v>332000000</v>
      </c>
    </row>
    <row r="158" spans="1:6" ht="55.2" x14ac:dyDescent="0.3">
      <c r="A158" s="25" t="s">
        <v>129</v>
      </c>
      <c r="B158" s="48" t="s">
        <v>138</v>
      </c>
      <c r="C158" s="48" t="s">
        <v>143</v>
      </c>
      <c r="D158" s="66" t="s">
        <v>142</v>
      </c>
      <c r="E158" s="88" t="s">
        <v>274</v>
      </c>
      <c r="F158" s="127">
        <v>369750000</v>
      </c>
    </row>
    <row r="159" spans="1:6" ht="31.2" x14ac:dyDescent="0.3">
      <c r="A159" s="22" t="s">
        <v>130</v>
      </c>
      <c r="B159" s="50"/>
      <c r="C159" s="50"/>
      <c r="D159" s="50"/>
      <c r="E159" s="18" t="s">
        <v>275</v>
      </c>
      <c r="F159" s="114">
        <f>SUM(F160:F162)</f>
        <v>1468197471</v>
      </c>
    </row>
    <row r="160" spans="1:6" ht="41.4" x14ac:dyDescent="0.3">
      <c r="A160" s="25" t="s">
        <v>131</v>
      </c>
      <c r="B160" s="48" t="s">
        <v>138</v>
      </c>
      <c r="C160" s="48" t="s">
        <v>143</v>
      </c>
      <c r="D160" s="66" t="s">
        <v>142</v>
      </c>
      <c r="E160" s="88" t="s">
        <v>276</v>
      </c>
      <c r="F160" s="117">
        <v>1254297471</v>
      </c>
    </row>
    <row r="161" spans="1:6" ht="41.4" x14ac:dyDescent="0.3">
      <c r="A161" s="25" t="s">
        <v>132</v>
      </c>
      <c r="B161" s="48" t="s">
        <v>138</v>
      </c>
      <c r="C161" s="48" t="s">
        <v>143</v>
      </c>
      <c r="D161" s="66" t="s">
        <v>142</v>
      </c>
      <c r="E161" s="88" t="s">
        <v>277</v>
      </c>
      <c r="F161" s="117">
        <v>213900000</v>
      </c>
    </row>
    <row r="162" spans="1:6" ht="41.4" x14ac:dyDescent="0.3">
      <c r="A162" s="27" t="s">
        <v>133</v>
      </c>
      <c r="B162" s="51" t="s">
        <v>138</v>
      </c>
      <c r="C162" s="51" t="s">
        <v>143</v>
      </c>
      <c r="D162" s="69" t="s">
        <v>142</v>
      </c>
      <c r="E162" s="90" t="s">
        <v>278</v>
      </c>
      <c r="F162" s="119">
        <v>0</v>
      </c>
    </row>
    <row r="163" spans="1:6" ht="46.8" x14ac:dyDescent="0.3">
      <c r="A163" s="22" t="s">
        <v>134</v>
      </c>
      <c r="B163" s="50"/>
      <c r="C163" s="50"/>
      <c r="D163" s="50"/>
      <c r="E163" s="18" t="s">
        <v>279</v>
      </c>
      <c r="F163" s="114">
        <f>SUM(F164:F166)</f>
        <v>3317500000</v>
      </c>
    </row>
    <row r="164" spans="1:6" ht="55.2" x14ac:dyDescent="0.3">
      <c r="A164" s="25" t="s">
        <v>135</v>
      </c>
      <c r="B164" s="48" t="s">
        <v>138</v>
      </c>
      <c r="C164" s="48" t="s">
        <v>143</v>
      </c>
      <c r="D164" s="66" t="s">
        <v>142</v>
      </c>
      <c r="E164" s="88" t="s">
        <v>280</v>
      </c>
      <c r="F164" s="117">
        <v>412500000</v>
      </c>
    </row>
    <row r="165" spans="1:6" ht="69" x14ac:dyDescent="0.3">
      <c r="A165" s="25" t="s">
        <v>136</v>
      </c>
      <c r="B165" s="48" t="s">
        <v>138</v>
      </c>
      <c r="C165" s="48" t="s">
        <v>143</v>
      </c>
      <c r="D165" s="66" t="s">
        <v>142</v>
      </c>
      <c r="E165" s="88" t="s">
        <v>281</v>
      </c>
      <c r="F165" s="117">
        <v>1905000000</v>
      </c>
    </row>
    <row r="166" spans="1:6" ht="69" x14ac:dyDescent="0.3">
      <c r="A166" s="27" t="s">
        <v>136</v>
      </c>
      <c r="B166" s="51" t="s">
        <v>139</v>
      </c>
      <c r="C166" s="51" t="s">
        <v>147</v>
      </c>
      <c r="D166" s="69" t="s">
        <v>142</v>
      </c>
      <c r="E166" s="90" t="s">
        <v>281</v>
      </c>
      <c r="F166" s="119">
        <v>1000000000</v>
      </c>
    </row>
    <row r="167" spans="1:6" ht="18" x14ac:dyDescent="0.3">
      <c r="A167" s="28"/>
      <c r="B167" s="70"/>
      <c r="C167" s="70"/>
      <c r="D167" s="70"/>
      <c r="E167" s="70"/>
      <c r="F167" s="120">
        <f>F145+F5</f>
        <v>195361738110</v>
      </c>
    </row>
    <row r="168" spans="1:6" ht="14.4" customHeight="1" x14ac:dyDescent="0.3">
      <c r="A168" s="126" t="s">
        <v>286</v>
      </c>
      <c r="B168" s="126"/>
      <c r="C168" s="126"/>
      <c r="D168" s="126"/>
      <c r="E168" s="126"/>
      <c r="F168" s="126"/>
    </row>
    <row r="169" spans="1:6" ht="29.4" customHeight="1" x14ac:dyDescent="0.3">
      <c r="A169" s="126"/>
      <c r="B169" s="126"/>
      <c r="C169" s="126"/>
      <c r="D169" s="126"/>
      <c r="E169" s="126"/>
      <c r="F169" s="126"/>
    </row>
  </sheetData>
  <mergeCells count="3">
    <mergeCell ref="A2:F2"/>
    <mergeCell ref="A3:F3"/>
    <mergeCell ref="A168:F1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PTO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Ivannn Diazz</dc:creator>
  <cp:lastModifiedBy>Ivannn Diazz</cp:lastModifiedBy>
  <dcterms:created xsi:type="dcterms:W3CDTF">2024-07-05T14:33:58Z</dcterms:created>
  <dcterms:modified xsi:type="dcterms:W3CDTF">2024-09-04T18:13:13Z</dcterms:modified>
</cp:coreProperties>
</file>