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ngdi\OneDrive\Documents\1.Migración Colombia 2024\Activos de Información MC 2024\Final publicacion pagina WEB\"/>
    </mc:Choice>
  </mc:AlternateContent>
  <xr:revisionPtr revIDLastSave="0" documentId="13_ncr:1_{BC661095-D391-4D1D-A7FB-D7AB21F75555}" xr6:coauthVersionLast="47" xr6:coauthVersionMax="47" xr10:uidLastSave="{00000000-0000-0000-0000-000000000000}"/>
  <bookViews>
    <workbookView xWindow="-108" yWindow="-108" windowWidth="23256" windowHeight="13896" tabRatio="601" xr2:uid="{5D001590-F410-4246-993A-17EC57058A9A}"/>
  </bookViews>
  <sheets>
    <sheet name="Invent Activos Información" sheetId="1" r:id="rId1"/>
    <sheet name="Control" sheetId="4" state="hidden" r:id="rId2"/>
    <sheet name="Listas" sheetId="3" state="hidden" r:id="rId3"/>
  </sheets>
  <externalReferences>
    <externalReference r:id="rId4"/>
  </externalReferences>
  <definedNames>
    <definedName name="_xlnm.Print_Area" localSheetId="0">'Invent Activos Información'!$A$1:$AB$637</definedName>
    <definedName name="REGIONAL">[1]Parámetro!$L$103:$L$121</definedName>
    <definedName name="_xlnm.Print_Titles" localSheetId="0">'Invent Activos Información'!$1:$12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1" l="1"/>
  <c r="A16" i="1" s="1"/>
  <c r="A17" i="1" s="1"/>
  <c r="A18" i="1" s="1"/>
  <c r="A19" i="1"/>
  <c r="A20" i="1" s="1"/>
  <c r="A21" i="1" s="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14" i="1"/>
  <c r="Y631" i="1"/>
  <c r="Y630" i="1"/>
  <c r="Y629" i="1"/>
  <c r="Y628" i="1"/>
  <c r="Y627" i="1"/>
  <c r="Y626" i="1"/>
  <c r="Y625" i="1"/>
  <c r="Y624" i="1"/>
  <c r="Y623" i="1"/>
  <c r="Y622" i="1"/>
  <c r="Y621" i="1"/>
  <c r="Y620" i="1"/>
  <c r="Y619" i="1"/>
  <c r="Y618" i="1"/>
  <c r="Y617" i="1"/>
  <c r="Y616" i="1"/>
  <c r="Y615" i="1"/>
  <c r="Y614" i="1"/>
  <c r="Y613" i="1"/>
  <c r="Y612" i="1"/>
  <c r="Y611" i="1"/>
  <c r="Y610" i="1"/>
  <c r="Y609" i="1"/>
  <c r="Y608" i="1"/>
  <c r="Y607" i="1"/>
  <c r="Y606" i="1"/>
  <c r="Y605" i="1"/>
  <c r="Y604" i="1"/>
  <c r="Y603" i="1"/>
  <c r="Y602" i="1"/>
  <c r="Y601" i="1"/>
  <c r="Y600" i="1"/>
  <c r="Y599" i="1"/>
  <c r="Y598" i="1"/>
  <c r="Y597" i="1"/>
  <c r="Y596" i="1"/>
  <c r="Y595" i="1"/>
  <c r="Y594" i="1"/>
  <c r="Y593" i="1"/>
  <c r="Y592" i="1"/>
  <c r="Y591" i="1"/>
  <c r="Y590" i="1"/>
  <c r="Y589" i="1"/>
  <c r="Y588" i="1"/>
  <c r="V74" i="3"/>
  <c r="V73" i="3"/>
  <c r="V72" i="3"/>
  <c r="V71" i="3"/>
  <c r="V70" i="3"/>
  <c r="V69" i="3"/>
  <c r="V68" i="3"/>
  <c r="V67" i="3"/>
  <c r="V66" i="3"/>
  <c r="V65" i="3"/>
  <c r="V64" i="3"/>
  <c r="V63" i="3"/>
  <c r="V62" i="3"/>
  <c r="V61" i="3"/>
  <c r="V60" i="3"/>
  <c r="V59" i="3"/>
  <c r="V58" i="3"/>
  <c r="V57" i="3"/>
  <c r="X56" i="3"/>
  <c r="V56" i="3"/>
  <c r="V55" i="3"/>
  <c r="V54" i="3"/>
  <c r="V53"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20" i="3"/>
  <c r="V18" i="3"/>
  <c r="V17" i="3"/>
  <c r="V16" i="3"/>
  <c r="V15" i="3"/>
  <c r="V14" i="3"/>
  <c r="V13" i="3"/>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408" i="1"/>
  <c r="L409" i="1"/>
  <c r="L410" i="1"/>
  <c r="L411" i="1"/>
  <c r="L412" i="1"/>
  <c r="L413" i="1"/>
  <c r="L414"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176" i="1"/>
  <c r="L177" i="1"/>
  <c r="L178" i="1"/>
  <c r="L179" i="1"/>
  <c r="L180" i="1"/>
  <c r="L181" i="1"/>
  <c r="L182" i="1"/>
  <c r="L183" i="1"/>
  <c r="L184" i="1"/>
  <c r="L185" i="1"/>
  <c r="L186" i="1"/>
  <c r="L187" i="1"/>
  <c r="L188" i="1"/>
  <c r="L175"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27" i="1"/>
  <c r="L28" i="1"/>
  <c r="L29" i="1"/>
  <c r="L171" i="1" l="1"/>
  <c r="L170" i="1" l="1"/>
  <c r="L289" i="1" l="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3" i="1" l="1"/>
  <c r="L22" i="1"/>
  <c r="L21" i="1"/>
  <c r="L20" i="1" l="1"/>
  <c r="L35" i="4" l="1"/>
  <c r="L174" i="1" l="1"/>
  <c r="L393" i="1" l="1"/>
  <c r="L394" i="1"/>
  <c r="L392" i="1"/>
  <c r="L390" i="1"/>
  <c r="L391" i="1"/>
  <c r="L389" i="1"/>
  <c r="L395" i="1"/>
  <c r="L396" i="1"/>
  <c r="L397" i="1"/>
  <c r="L154" i="1" l="1"/>
  <c r="L153" i="1"/>
  <c r="L152" i="1"/>
  <c r="L155" i="1"/>
  <c r="L156" i="1"/>
  <c r="L157" i="1"/>
  <c r="L158" i="1"/>
  <c r="L121" i="1"/>
  <c r="L122" i="1"/>
  <c r="L120" i="1"/>
  <c r="L119" i="1"/>
  <c r="L117" i="1"/>
  <c r="L118" i="1"/>
  <c r="L123" i="1"/>
  <c r="L124" i="1"/>
  <c r="L125" i="1"/>
  <c r="L228" i="1" l="1"/>
  <c r="L227" i="1"/>
  <c r="L226" i="1"/>
  <c r="L230" i="1" l="1"/>
  <c r="L229" i="1"/>
  <c r="L231" i="1"/>
  <c r="L232" i="1"/>
  <c r="L233" i="1"/>
  <c r="L163" i="1"/>
  <c r="L164" i="1"/>
  <c r="L165" i="1"/>
  <c r="L166" i="1"/>
  <c r="L167" i="1"/>
  <c r="L169" i="1"/>
  <c r="L168" i="1"/>
  <c r="L172" i="1"/>
  <c r="L173" i="1"/>
  <c r="L404" i="1" l="1"/>
  <c r="L405" i="1"/>
  <c r="L406" i="1"/>
  <c r="L407" i="1"/>
  <c r="L210" i="1"/>
  <c r="L209" i="1"/>
  <c r="L211" i="1"/>
  <c r="L212" i="1"/>
  <c r="L24" i="1"/>
  <c r="L25" i="1"/>
  <c r="L162" i="1" l="1"/>
  <c r="L398" i="1"/>
  <c r="L388" i="1"/>
  <c r="L116" i="1"/>
  <c r="L26" i="1"/>
  <c r="L19" i="1"/>
  <c r="L213" i="1"/>
  <c r="L208" i="1"/>
  <c r="L403" i="1"/>
  <c r="L151" i="1"/>
  <c r="L127" i="1"/>
  <c r="L128" i="1"/>
  <c r="L129" i="1"/>
  <c r="L130" i="1"/>
  <c r="L131" i="1"/>
  <c r="L132" i="1"/>
  <c r="L133" i="1"/>
  <c r="L134" i="1"/>
  <c r="L135" i="1"/>
  <c r="L136" i="1"/>
  <c r="L137" i="1"/>
  <c r="L138" i="1"/>
  <c r="L139" i="1"/>
  <c r="L140" i="1"/>
  <c r="L141" i="1"/>
  <c r="L142" i="1"/>
  <c r="L143" i="1"/>
  <c r="L144" i="1"/>
  <c r="L145" i="1"/>
  <c r="L146" i="1"/>
  <c r="L147" i="1"/>
  <c r="L148" i="1"/>
  <c r="L149" i="1"/>
  <c r="L150" i="1"/>
  <c r="L159" i="1"/>
  <c r="L160" i="1"/>
  <c r="L161" i="1"/>
  <c r="L189" i="1"/>
  <c r="L190" i="1"/>
  <c r="L191" i="1"/>
  <c r="L192" i="1"/>
  <c r="L193" i="1"/>
  <c r="L194" i="1"/>
  <c r="L195" i="1"/>
  <c r="L196" i="1"/>
  <c r="L197" i="1"/>
  <c r="L198" i="1"/>
  <c r="L199" i="1"/>
  <c r="L200" i="1"/>
  <c r="L201" i="1"/>
  <c r="L202" i="1"/>
  <c r="L203" i="1"/>
  <c r="L204" i="1"/>
  <c r="L205" i="1"/>
  <c r="L206" i="1"/>
  <c r="L207" i="1"/>
  <c r="L214" i="1"/>
  <c r="L215" i="1"/>
  <c r="L216" i="1"/>
  <c r="L217" i="1"/>
  <c r="L218" i="1"/>
  <c r="L219" i="1"/>
  <c r="L220" i="1"/>
  <c r="L221" i="1"/>
  <c r="L222" i="1"/>
  <c r="L223" i="1"/>
  <c r="L224" i="1"/>
  <c r="L225"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99" i="1"/>
  <c r="L400" i="1"/>
  <c r="L401" i="1"/>
  <c r="L40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26" i="1"/>
  <c r="L14" i="1"/>
  <c r="L15" i="1"/>
  <c r="L16" i="1"/>
  <c r="L17" i="1"/>
  <c r="L18" i="1"/>
  <c r="L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Zulma Adelina Parales Perez</author>
    <author>Leopoldo Enrique Klee Ebratt</author>
    <author>Diana Rojas Luis</author>
    <author>Jose Bernardo Casas Piraquive</author>
  </authors>
  <commentList>
    <comment ref="A12" authorId="0" shapeId="0" xr:uid="{CFE9BE77-A4FE-48DC-80A7-37E6731A3E09}">
      <text>
        <r>
          <rPr>
            <b/>
            <sz val="10"/>
            <color indexed="81"/>
            <rFont val="Tahoma"/>
            <family val="2"/>
          </rPr>
          <t xml:space="preserve">Activo ID:
</t>
        </r>
        <r>
          <rPr>
            <sz val="10"/>
            <color indexed="81"/>
            <rFont val="Tahoma"/>
            <family val="2"/>
          </rPr>
          <t>Número consecutivo único que identifica al activo de información en el inventario.</t>
        </r>
      </text>
    </comment>
    <comment ref="B12" authorId="1" shapeId="0" xr:uid="{0D52F18C-5F1B-415A-93E1-54EFAE9AF383}">
      <text>
        <r>
          <rPr>
            <b/>
            <sz val="10"/>
            <color indexed="81"/>
            <rFont val="Tahoma"/>
            <family val="2"/>
          </rPr>
          <t xml:space="preserve">Nombre o título de la categoría de información:
</t>
        </r>
        <r>
          <rPr>
            <sz val="10"/>
            <color indexed="81"/>
            <rFont val="Tahoma"/>
            <family val="2"/>
          </rPr>
          <t xml:space="preserve">
Término con que se da a conocer el nombre o asunto de la información. 
</t>
        </r>
        <r>
          <rPr>
            <b/>
            <sz val="10"/>
            <color indexed="81"/>
            <rFont val="Tahoma"/>
            <family val="2"/>
          </rPr>
          <t>ACLARACIÓN.</t>
        </r>
        <r>
          <rPr>
            <sz val="10"/>
            <color indexed="81"/>
            <rFont val="Tahoma"/>
            <family val="2"/>
          </rPr>
          <t xml:space="preserve">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
Puede asociarlo con: SERIE Documental</t>
        </r>
      </text>
    </comment>
    <comment ref="C12" authorId="1" shapeId="0" xr:uid="{D3DB7443-CB81-4DEF-8B6F-C3A077744D87}">
      <text>
        <r>
          <rPr>
            <b/>
            <sz val="10"/>
            <color indexed="81"/>
            <rFont val="Tahoma"/>
            <family val="2"/>
          </rPr>
          <t xml:space="preserve">Nombre del activo:
</t>
        </r>
        <r>
          <rPr>
            <sz val="10"/>
            <color indexed="81"/>
            <rFont val="Tahoma"/>
            <family val="2"/>
          </rPr>
          <t xml:space="preserve">
Nombre de identificación del activo de información dentro del proceso al que pertenece.
Se puede asociar con:
  Titulo de la información
  Subserie
  Tipo documental</t>
        </r>
      </text>
    </comment>
    <comment ref="D12" authorId="1" shapeId="0" xr:uid="{D102E7D6-D164-4E7E-949D-1E52E4BDE01C}">
      <text>
        <r>
          <rPr>
            <b/>
            <sz val="10"/>
            <color indexed="81"/>
            <rFont val="Tahoma"/>
            <family val="2"/>
          </rPr>
          <t>Descripción:</t>
        </r>
        <r>
          <rPr>
            <sz val="10"/>
            <color indexed="81"/>
            <rFont val="Tahoma"/>
            <family val="2"/>
          </rPr>
          <t xml:space="preserve">
Es un espacio para describir el activo de manera que sea claramente identificable por todos los miembros del proceso.
Puede ser asociado con observaciones</t>
        </r>
      </text>
    </comment>
    <comment ref="E12" authorId="1" shapeId="0" xr:uid="{E5AFE460-B0A2-4597-88B5-2CADC0E406A5}">
      <text>
        <r>
          <rPr>
            <b/>
            <sz val="10"/>
            <color indexed="81"/>
            <rFont val="Tahoma"/>
            <family val="2"/>
          </rPr>
          <t>Clasificación del Activo:
Información:</t>
        </r>
        <r>
          <rPr>
            <sz val="10"/>
            <color indexed="81"/>
            <rFont val="Tahoma"/>
            <family val="2"/>
          </rPr>
          <t xml:space="preserve"> Información almacenada en formatos físicos (papel, carpetas, CD, DVD) o en formatos digitales o electrónicos (ficheros en bases de datos, correos electrónicos, archivos o servidores), teniendo en cuenta lo anterior, se puede distinguir como información: Contratos, acuerdos de confidencialidad, manuales de usuario, procedimientos operativos o de soporte, planes para la continuidad del negocio, registros contables, estados financieros, archivos ofimáticos, documentos y registros del sistema integrado de gestión, bases de datos con información personal o con información relevante para algún proceso (bases de datos de nóminas, estados financieros) entre otros.
</t>
        </r>
        <r>
          <rPr>
            <b/>
            <sz val="10"/>
            <color indexed="81"/>
            <rFont val="Tahoma"/>
            <family val="2"/>
          </rPr>
          <t>Software:</t>
        </r>
        <r>
          <rPr>
            <sz val="10"/>
            <color indexed="81"/>
            <rFont val="Tahoma"/>
            <family val="2"/>
          </rPr>
          <t xml:space="preserve"> Activo informático lógico como programas, herramientas ofimáticas o sistemas lógicos para la ejecución de las actividades
</t>
        </r>
        <r>
          <rPr>
            <b/>
            <sz val="10"/>
            <color indexed="81"/>
            <rFont val="Tahoma"/>
            <family val="2"/>
          </rPr>
          <t>Hardware:</t>
        </r>
        <r>
          <rPr>
            <sz val="10"/>
            <color indexed="81"/>
            <rFont val="Tahoma"/>
            <family val="2"/>
          </rPr>
          <t xml:space="preserve"> Equipos físicos de cómputo y de comunicaciones como, servidores, biométricos que por su criticidad son considerados activos de información
</t>
        </r>
        <r>
          <rPr>
            <b/>
            <sz val="10"/>
            <color indexed="81"/>
            <rFont val="Tahoma"/>
            <family val="2"/>
          </rPr>
          <t>Servicio:</t>
        </r>
        <r>
          <rPr>
            <sz val="10"/>
            <color indexed="81"/>
            <rFont val="Tahoma"/>
            <family val="2"/>
          </rPr>
          <t xml:space="preserve"> Servicio brindado por parte de la entidad para el apoyo de las actividades de los procesos, tales como: Servicios WEB, intranet, CRM, ERP, Portales organizacionales, Aplicaciones entre otros (Pueden estar compuestos por hardware y software)
</t>
        </r>
        <r>
          <rPr>
            <b/>
            <sz val="10"/>
            <color indexed="81"/>
            <rFont val="Tahoma"/>
            <family val="2"/>
          </rPr>
          <t xml:space="preserve">
Intangibles:</t>
        </r>
        <r>
          <rPr>
            <sz val="10"/>
            <color indexed="81"/>
            <rFont val="Tahoma"/>
            <family val="2"/>
          </rPr>
          <t xml:space="preserve"> Se consideran intangibles aquellos activos inmateriales que otorgan a la entidad una ventaja competitiva relevante, uno de ellos es la imagen corporativa, reputación o el good will, entre otros
</t>
        </r>
        <r>
          <rPr>
            <b/>
            <sz val="10"/>
            <color indexed="81"/>
            <rFont val="Tahoma"/>
            <family val="2"/>
          </rPr>
          <t xml:space="preserve">Componentes de red: </t>
        </r>
        <r>
          <rPr>
            <sz val="10"/>
            <color indexed="81"/>
            <rFont val="Tahoma"/>
            <family val="2"/>
          </rPr>
          <t xml:space="preserve">Medios necesarios para realizar la conexión de los elementos de hardware y software en una red, por ejemplo, el cableado estructurado y tarjetas de red, routers, switches, entre otros
</t>
        </r>
        <r>
          <rPr>
            <b/>
            <sz val="10"/>
            <color indexed="81"/>
            <rFont val="Tahoma"/>
            <family val="2"/>
          </rPr>
          <t>Personas:</t>
        </r>
        <r>
          <rPr>
            <sz val="10"/>
            <color indexed="81"/>
            <rFont val="Tahoma"/>
            <family val="2"/>
          </rPr>
          <t xml:space="preserve"> Aquellos roles que, por su conocimiento, experiencia y criticidad para el proceso, son considerados activos de información, por ejemplo: personal con experiencia y capacitado para realizar una tarea específica en la ejecución de las actividades
</t>
        </r>
        <r>
          <rPr>
            <b/>
            <sz val="10"/>
            <color indexed="81"/>
            <rFont val="Tahoma"/>
            <family val="2"/>
          </rPr>
          <t>Instalaciones:</t>
        </r>
        <r>
          <rPr>
            <sz val="10"/>
            <color indexed="81"/>
            <rFont val="Tahoma"/>
            <family val="2"/>
          </rPr>
          <t xml:space="preserve"> Espacio o área asignada para alojar y salvaguardar los datos considerados como activos críticos para la empresa
</t>
        </r>
        <r>
          <rPr>
            <b/>
            <sz val="10"/>
            <color indexed="81"/>
            <rFont val="Tahoma"/>
            <family val="2"/>
          </rPr>
          <t>Otros:</t>
        </r>
        <r>
          <rPr>
            <sz val="10"/>
            <color indexed="81"/>
            <rFont val="Tahoma"/>
            <family val="2"/>
          </rPr>
          <t xml:space="preserve"> Activos de información que no corresponden a ninguno de los tipos descritos anteriormente, pero deben ser valorados para conocer su criticidad al interior del proceso.
Define el tipo al cual pertenece el activo.
**Ver Hoja de detalles</t>
        </r>
      </text>
    </comment>
    <comment ref="F12" authorId="1" shapeId="0" xr:uid="{33306E62-EF0F-4FC6-B50B-4BC7F7C7F081}">
      <text>
        <r>
          <rPr>
            <b/>
            <sz val="10"/>
            <color indexed="81"/>
            <rFont val="Tahoma"/>
            <family val="2"/>
          </rPr>
          <t>Ubicación:</t>
        </r>
        <r>
          <rPr>
            <sz val="10"/>
            <color indexed="81"/>
            <rFont val="Tahoma"/>
            <family val="2"/>
          </rPr>
          <t xml:space="preserve">
Describe la ubicación tanto física como electrónica del activo de información. 
Indica la URL, el sitio web o sistema de información donde puede ser consultada la información si esta se encuentra publicada, el lugar de consulta si no está publicada o la ubicación física. </t>
        </r>
      </text>
    </comment>
    <comment ref="G12" authorId="1" shapeId="0" xr:uid="{5F37DE28-9F3B-4AFC-B8F7-644985985FD6}">
      <text>
        <r>
          <rPr>
            <b/>
            <sz val="10"/>
            <color indexed="81"/>
            <rFont val="Tahoma"/>
            <family val="2"/>
          </rPr>
          <t>Idioma:</t>
        </r>
        <r>
          <rPr>
            <sz val="10"/>
            <color indexed="81"/>
            <rFont val="Tahoma"/>
            <family val="2"/>
          </rPr>
          <t xml:space="preserve">
Establece el Idioma, lengua o dialecto en que se encuentra la información.</t>
        </r>
      </text>
    </comment>
    <comment ref="H12" authorId="1" shapeId="0" xr:uid="{C3C814EF-83F1-4E07-B943-3C011A7C73AB}">
      <text>
        <r>
          <rPr>
            <b/>
            <sz val="10"/>
            <color indexed="81"/>
            <rFont val="Tahoma"/>
            <family val="2"/>
          </rPr>
          <t>Soporte del Registro:</t>
        </r>
        <r>
          <rPr>
            <sz val="10"/>
            <color indexed="81"/>
            <rFont val="Tahoma"/>
            <family val="2"/>
          </rPr>
          <t xml:space="preserve">
Establece el soporte en el que se encuentra la información: documento físico, medio electrónico o por algún otro tipo de formato audio visual entre otros (físico, análogo o digital-electrónico)</t>
        </r>
      </text>
    </comment>
    <comment ref="I12" authorId="1" shapeId="0" xr:uid="{45FC5D8F-6826-4808-B8AF-D9912E2E99BF}">
      <text>
        <r>
          <rPr>
            <b/>
            <sz val="10"/>
            <color indexed="81"/>
            <rFont val="Tahoma"/>
            <family val="2"/>
          </rPr>
          <t>Formato:</t>
        </r>
        <r>
          <rPr>
            <sz val="10"/>
            <color indexed="81"/>
            <rFont val="Tahoma"/>
            <family val="2"/>
          </rPr>
          <t xml:space="preserve"> 
Identifica la forma, tamaño o modo en la que se presenta la información o se permite su visualización o consulta, tales como: hoja de cálculo, imagen, audio, video, documento de texto, entre otros.</t>
        </r>
      </text>
    </comment>
    <comment ref="J12" authorId="2" shapeId="0" xr:uid="{96BE21B4-922C-4108-93E4-14213A186E5D}">
      <text>
        <r>
          <rPr>
            <b/>
            <sz val="9"/>
            <color indexed="81"/>
            <rFont val="Tahoma"/>
            <family val="2"/>
          </rPr>
          <t xml:space="preserve">
Tipo de Macroprocesos de la Entidad:</t>
        </r>
        <r>
          <rPr>
            <sz val="9"/>
            <color indexed="81"/>
            <rFont val="Tahoma"/>
            <family val="2"/>
          </rPr>
          <t xml:space="preserve"> 
Estratégicos, Misionales, Apoyo, Evaluación y seguimiento.</t>
        </r>
      </text>
    </comment>
    <comment ref="K12" authorId="0" shapeId="0" xr:uid="{98E46F63-872E-4002-9599-AA257981BB37}">
      <text>
        <r>
          <rPr>
            <b/>
            <sz val="10"/>
            <color indexed="81"/>
            <rFont val="Tahoma"/>
            <family val="2"/>
          </rPr>
          <t>Proceso:</t>
        </r>
        <r>
          <rPr>
            <sz val="10"/>
            <color indexed="81"/>
            <rFont val="Tahoma"/>
            <family val="2"/>
          </rPr>
          <t xml:space="preserve">
Nombre del proceso al que pertenece el activo.</t>
        </r>
      </text>
    </comment>
    <comment ref="L12" authorId="1" shapeId="0" xr:uid="{88ACDE8F-9BD7-4612-904F-F5EFBD74BA94}">
      <text>
        <r>
          <rPr>
            <b/>
            <sz val="10"/>
            <color indexed="81"/>
            <rFont val="Tahoma"/>
            <family val="2"/>
          </rPr>
          <t>Nombre del Responsable de la Producción del Activo (Propietario del Activo):</t>
        </r>
        <r>
          <rPr>
            <sz val="10"/>
            <color indexed="81"/>
            <rFont val="Tahoma"/>
            <family val="2"/>
          </rPr>
          <t xml:space="preserve">
Corresponde al Gerente del proceso que produce la información y define la seguridad de la misma, quien debe asegurar que los activos de información de su proceso:
&gt; Se identifican y están asociados con información e instalaciones de procesamiento de información,
&gt; se clasifican de acuerdo con los principios de Confidencialidad, Integridad y Disponibilidad de la seguridad de la información y define controles de seguridad,
&gt; se gestionan los riesgos identificados,
&gt; se elabore y mantenga un inventario actualizado de dichos activos.
*Se identifica de acuerdo al proceso</t>
        </r>
      </text>
    </comment>
    <comment ref="M12" authorId="1" shapeId="0" xr:uid="{E81D85ED-EE31-4A12-B073-C14FCC57C2BC}">
      <text>
        <r>
          <rPr>
            <b/>
            <sz val="10"/>
            <color indexed="81"/>
            <rFont val="Tahoma"/>
            <family val="2"/>
          </rPr>
          <t xml:space="preserve">Nombre del Responsable de la Información (Custodio del Activo) :
</t>
        </r>
        <r>
          <rPr>
            <sz val="10"/>
            <color indexed="81"/>
            <rFont val="Tahoma"/>
            <family val="2"/>
          </rPr>
          <t>Corresponde al funcionario encargado de la custodia y de hacer efectivo los controles de seguridad que el Propietario del activo haya definido (custodio generalmente se define donde reposa el activo original).</t>
        </r>
      </text>
    </comment>
    <comment ref="N12" authorId="1" shapeId="0" xr:uid="{5F6988F3-09A3-4844-9DBB-403DF0D76BB8}">
      <text>
        <r>
          <rPr>
            <b/>
            <sz val="10"/>
            <color indexed="81"/>
            <rFont val="Tahoma"/>
            <family val="2"/>
          </rPr>
          <t>Usuarios:</t>
        </r>
        <r>
          <rPr>
            <sz val="10"/>
            <color indexed="81"/>
            <rFont val="Tahoma"/>
            <family val="2"/>
          </rPr>
          <t xml:space="preserve">
Son quienes generan, obtienen, transforman, conservan, eliminan o utilizan la información, en papel o en medio digital, físicamente o a través de las redes de datos y los sistemas de información. Son responsables de ejecutar los controles y hacer buen uso de los activos, garantizando los principios se seguridad y privacidad de la información que soportan el Sistema de Gestión de la Seguridad de la Información (SGSI).</t>
        </r>
      </text>
    </comment>
    <comment ref="O12" authorId="1" shapeId="0" xr:uid="{70831E58-8736-4D94-86EE-77D652F3E684}">
      <text>
        <r>
          <rPr>
            <b/>
            <sz val="10"/>
            <color indexed="81"/>
            <rFont val="Tahoma"/>
            <family val="2"/>
          </rPr>
          <t>Confidencialidad:</t>
        </r>
        <r>
          <rPr>
            <sz val="10"/>
            <color indexed="81"/>
            <rFont val="Tahoma"/>
            <family val="2"/>
          </rPr>
          <t xml:space="preserve">
Propiedad que determina que la información sólo esté disponible y sea revelada a individuos, entidades o procesos autorizados.
</t>
        </r>
        <r>
          <rPr>
            <b/>
            <sz val="10"/>
            <color indexed="81"/>
            <rFont val="Tahoma"/>
            <family val="2"/>
          </rPr>
          <t>Ley 1712 Transparencia
ISO 27001:2013</t>
        </r>
      </text>
    </comment>
    <comment ref="P12" authorId="1" shapeId="0" xr:uid="{A09DC3F4-A470-4856-BF81-8F4B38732796}">
      <text>
        <r>
          <rPr>
            <b/>
            <sz val="10"/>
            <color indexed="81"/>
            <rFont val="Tahoma"/>
            <family val="2"/>
          </rPr>
          <t>Integridad:</t>
        </r>
        <r>
          <rPr>
            <sz val="10"/>
            <color indexed="81"/>
            <rFont val="Tahoma"/>
            <family val="2"/>
          </rPr>
          <t xml:space="preserve">
Propiedad de salvaguardar la exactitud y estado completo de los activos.
</t>
        </r>
      </text>
    </comment>
    <comment ref="Q12" authorId="1" shapeId="0" xr:uid="{43D64B1E-900D-4032-9FD8-B075B0F659AA}">
      <text>
        <r>
          <rPr>
            <b/>
            <sz val="10"/>
            <color indexed="81"/>
            <rFont val="Tahoma"/>
            <family val="2"/>
          </rPr>
          <t>Disponibilidad:</t>
        </r>
        <r>
          <rPr>
            <sz val="10"/>
            <color indexed="81"/>
            <rFont val="Tahoma"/>
            <family val="2"/>
          </rPr>
          <t xml:space="preserve">
Propiedad de que la información sea accesible y utilizable por solicitud de una entidad autorizada, cuando ésta así lo requiera.
</t>
        </r>
      </text>
    </comment>
    <comment ref="S12" authorId="1" shapeId="0" xr:uid="{38F6D20D-4DFE-443C-A892-EDBE697E4712}">
      <text>
        <r>
          <rPr>
            <b/>
            <sz val="10"/>
            <color indexed="81"/>
            <rFont val="Tahoma"/>
            <family val="2"/>
          </rPr>
          <t>Datos Personales Públicos:</t>
        </r>
        <r>
          <rPr>
            <sz val="10"/>
            <color indexed="81"/>
            <rFont val="Tahoma"/>
            <family val="2"/>
          </rPr>
          <t xml:space="preserve">
Todos aquellos que contienen un interés general.
 no hay restricciones para su Tratamiento.
</t>
        </r>
        <r>
          <rPr>
            <b/>
            <sz val="10"/>
            <color indexed="81"/>
            <rFont val="Tahoma"/>
            <family val="2"/>
          </rPr>
          <t>Eplo: C.C.(Cédula de ciudadanía), Estado civil, Profesión.</t>
        </r>
      </text>
    </comment>
    <comment ref="T12" authorId="1" shapeId="0" xr:uid="{E426FDBD-D19C-4897-9196-B74D1C3AF21C}">
      <text>
        <r>
          <rPr>
            <b/>
            <sz val="10"/>
            <color indexed="81"/>
            <rFont val="Tahoma"/>
            <family val="2"/>
          </rPr>
          <t>Datos Personales Privados:</t>
        </r>
        <r>
          <rPr>
            <sz val="10"/>
            <color indexed="81"/>
            <rFont val="Tahoma"/>
            <family val="2"/>
          </rPr>
          <t xml:space="preserve">
Pertenecen que interesan única y exclusiva al Titular de la información.
Además de las definiciones ya ilustradas, son datos de naturaleza íntima del Titular.
</t>
        </r>
        <r>
          <rPr>
            <b/>
            <sz val="10"/>
            <color indexed="81"/>
            <rFont val="Tahoma"/>
            <family val="2"/>
          </rPr>
          <t>Eplo: Datos de contacto, dirección de domicilio, correo electrónico personal, historia clínica, fotos, videos, compras.</t>
        </r>
      </text>
    </comment>
    <comment ref="U12" authorId="1" shapeId="0" xr:uid="{43392611-B96A-4E59-9804-2B0F6C74C412}">
      <text>
        <r>
          <rPr>
            <b/>
            <sz val="10"/>
            <color indexed="81"/>
            <rFont val="Tahoma"/>
            <family val="2"/>
          </rPr>
          <t xml:space="preserve">Datos Personales Semiprivados:
</t>
        </r>
        <r>
          <rPr>
            <sz val="10"/>
            <color indexed="81"/>
            <rFont val="Tahoma"/>
            <family val="2"/>
          </rPr>
          <t xml:space="preserve">
Aunque tienen una carácter privado solo de interés del Titular de la información y de un grupo determinado de personas, las cuales pueden consultarlas mediante una autorización.
Datos de naturaleza íntima del Titular pero que interesan a un sector de la sociedad.
</t>
        </r>
        <r>
          <rPr>
            <b/>
            <sz val="10"/>
            <color indexed="81"/>
            <rFont val="Tahoma"/>
            <family val="2"/>
          </rPr>
          <t>Eplo: Historias crediticias, Resolución de Pensional, intranet, Información de Platinum, etc.</t>
        </r>
      </text>
    </comment>
    <comment ref="V12" authorId="1" shapeId="0" xr:uid="{16AA787F-8E64-4514-8828-283DA1BBD83A}">
      <text>
        <r>
          <rPr>
            <b/>
            <sz val="10"/>
            <color indexed="81"/>
            <rFont val="Tahoma"/>
            <family val="2"/>
          </rPr>
          <t xml:space="preserve">Datos Personales Niños, Niñas y Adolescentes:
</t>
        </r>
        <r>
          <rPr>
            <sz val="10"/>
            <color indexed="81"/>
            <rFont val="Tahoma"/>
            <family val="2"/>
          </rPr>
          <t xml:space="preserve">
información del grupo especial protegido por la constitución.
</t>
        </r>
        <r>
          <rPr>
            <b/>
            <sz val="10"/>
            <color indexed="81"/>
            <rFont val="Tahoma"/>
            <family val="2"/>
          </rPr>
          <t>Artículo 7°.</t>
        </r>
        <r>
          <rPr>
            <sz val="10"/>
            <color indexed="81"/>
            <rFont val="Tahoma"/>
            <family val="2"/>
          </rPr>
          <t xml:space="preserve">
En el Tratamiento se asegurará el respeto a los derechos prevalentes de los niños, niñas y adolescentes. Queda proscrito el Tratamiento de datos personales de niños, niñas y adolescentes, salvo aquellos datos que sean de naturaleza pública.
</t>
        </r>
        <r>
          <rPr>
            <b/>
            <sz val="10"/>
            <color indexed="81"/>
            <rFont val="Tahoma"/>
            <family val="2"/>
          </rPr>
          <t>Eplo: Datos personales, dirección , teléfono, estados de salud, comidas.</t>
        </r>
      </text>
    </comment>
    <comment ref="W12" authorId="3" shapeId="0" xr:uid="{CD1C01DB-989F-45AA-93DF-E655C78FC3A6}">
      <text>
        <r>
          <rPr>
            <b/>
            <sz val="9"/>
            <color indexed="81"/>
            <rFont val="Tahoma"/>
            <family val="2"/>
          </rPr>
          <t xml:space="preserve">
Infraestructura crítica cibernética:</t>
        </r>
        <r>
          <rPr>
            <sz val="9"/>
            <color indexed="81"/>
            <rFont val="Tahoma"/>
            <family val="2"/>
          </rPr>
          <t xml:space="preserve"> 
Sistemas y activos, físicos o virtuales, soportados por Tecnologías de la Información y las Comunicaciones, cuya afectación significativa tendría un impacto grave en el bienestar social o económico de los ciudadanos, o en el funcionamiento efectivo del gobierno o la economía.
Un activo es considerado infraestructura crítica si su impacto o afectación podría superar alguno de los siguientes 3 criterios:
</t>
        </r>
        <r>
          <rPr>
            <b/>
            <sz val="9"/>
            <color indexed="81"/>
            <rFont val="Tahoma"/>
            <family val="2"/>
          </rPr>
          <t xml:space="preserve">
Impacto Social</t>
        </r>
        <r>
          <rPr>
            <sz val="9"/>
            <color indexed="81"/>
            <rFont val="Tahoma"/>
            <family val="2"/>
          </rPr>
          <t xml:space="preserve">. (0,5%) de Población Nacional.
</t>
        </r>
        <r>
          <rPr>
            <b/>
            <sz val="9"/>
            <color indexed="81"/>
            <rFont val="Tahoma"/>
            <family val="2"/>
          </rPr>
          <t>Impacto Económico.</t>
        </r>
        <r>
          <rPr>
            <sz val="9"/>
            <color indexed="81"/>
            <rFont val="Tahoma"/>
            <family val="2"/>
          </rPr>
          <t xml:space="preserve"> PIB de un Día o 0,123% del PIB Anual
</t>
        </r>
        <r>
          <rPr>
            <b/>
            <sz val="9"/>
            <color indexed="81"/>
            <rFont val="Tahoma"/>
            <family val="2"/>
          </rPr>
          <t>Impacto Ambiental.</t>
        </r>
        <r>
          <rPr>
            <sz val="9"/>
            <color indexed="81"/>
            <rFont val="Tahoma"/>
            <family val="2"/>
          </rPr>
          <t xml:space="preserve"> 3 años en recuperación</t>
        </r>
      </text>
    </comment>
    <comment ref="X12" authorId="1" shapeId="0" xr:uid="{ABD9F2CA-FF84-42CC-A6B0-FB37A69429D7}">
      <text>
        <r>
          <rPr>
            <b/>
            <sz val="10"/>
            <color indexed="81"/>
            <rFont val="Tahoma"/>
            <family val="2"/>
          </rPr>
          <t>Norma, Ley o función que lo Justifica:</t>
        </r>
        <r>
          <rPr>
            <sz val="10"/>
            <color indexed="81"/>
            <rFont val="Tahoma"/>
            <family val="2"/>
          </rPr>
          <t xml:space="preserve">
Para cada valoración, describe el impacto que causaría la pérdida de la propiedad (Confidencialidad, Integridad y Disponibilidad), o el argumento del porque se asignó dicha valoración.</t>
        </r>
      </text>
    </comment>
    <comment ref="Y12" authorId="1" shapeId="0" xr:uid="{8EE75C68-2856-41CE-A4D9-3CBC18D1D03D}">
      <text>
        <r>
          <rPr>
            <b/>
            <sz val="10"/>
            <color indexed="81"/>
            <rFont val="Tahoma"/>
            <family val="2"/>
          </rPr>
          <t>Etiquetado:</t>
        </r>
        <r>
          <rPr>
            <sz val="10"/>
            <color indexed="81"/>
            <rFont val="Tahoma"/>
            <family val="2"/>
          </rPr>
          <t xml:space="preserve">
Corresponde a la etiqueta que debe tener el activo de acuerdo a su clasificación.
*Se genera automáticamente</t>
        </r>
      </text>
    </comment>
    <comment ref="Z12" authorId="0" shapeId="0" xr:uid="{91310C24-8815-463D-957F-FD0137251B0C}">
      <text>
        <r>
          <rPr>
            <b/>
            <sz val="10"/>
            <color indexed="81"/>
            <rFont val="Tahoma"/>
            <family val="2"/>
          </rPr>
          <t>Fecha Ingreso del activo:</t>
        </r>
        <r>
          <rPr>
            <sz val="10"/>
            <color indexed="81"/>
            <rFont val="Tahoma"/>
            <family val="2"/>
          </rPr>
          <t xml:space="preserve">
Identifica el momento de la creación de la información o fecha de ingreso del activo de información en el inventario.
Formato: DD/MM/AAAA</t>
        </r>
      </text>
    </comment>
    <comment ref="AA12" authorId="0" shapeId="0" xr:uid="{DBA89F5F-1C43-48D4-A345-7032A747E275}">
      <text>
        <r>
          <rPr>
            <b/>
            <sz val="10"/>
            <color indexed="81"/>
            <rFont val="Tahoma"/>
            <family val="2"/>
          </rPr>
          <t>Fecha Salida del activo:</t>
        </r>
        <r>
          <rPr>
            <sz val="10"/>
            <color indexed="81"/>
            <rFont val="Tahoma"/>
            <family val="2"/>
          </rPr>
          <t xml:space="preserve">
Fecha de exclusión del activo de información del inventario.
Formato: DD/MM/AAAA</t>
        </r>
      </text>
    </comment>
    <comment ref="AB12" authorId="1" shapeId="0" xr:uid="{F5A4C7B2-4443-443A-A93D-20A60BCFED91}">
      <text>
        <r>
          <rPr>
            <b/>
            <sz val="10"/>
            <color indexed="81"/>
            <rFont val="Tahoma"/>
            <family val="2"/>
          </rPr>
          <t>Estado del Activo:
Activo:</t>
        </r>
        <r>
          <rPr>
            <sz val="10"/>
            <color indexed="81"/>
            <rFont val="Tahoma"/>
            <family val="2"/>
          </rPr>
          <t xml:space="preserve"> Define que el activo de información se encuentra en uso en la entidad.
</t>
        </r>
        <r>
          <rPr>
            <b/>
            <sz val="10"/>
            <color indexed="81"/>
            <rFont val="Tahoma"/>
            <family val="2"/>
          </rPr>
          <t>Inactivo:</t>
        </r>
        <r>
          <rPr>
            <sz val="10"/>
            <color indexed="81"/>
            <rFont val="Tahoma"/>
            <family val="2"/>
          </rPr>
          <t xml:space="preserve"> Define que al activo de información ya no se le da uso en la entidad o se le ha dado de baja.
*Se muestra automáticamente de acuerdo a las fechas de ingreso y salida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Zulma Adelina Parales Perez</author>
    <author>Leopoldo Enrique Klee Ebratt</author>
  </authors>
  <commentList>
    <comment ref="A2" authorId="0" shapeId="0" xr:uid="{22D751D7-C576-4A56-AE06-753C479A0F6D}">
      <text>
        <r>
          <rPr>
            <sz val="10"/>
            <color indexed="81"/>
            <rFont val="Tahoma"/>
            <family val="2"/>
          </rPr>
          <t>Número consecutivo único que identifica al activo en el inventario.</t>
        </r>
      </text>
    </comment>
    <comment ref="B2" authorId="1" shapeId="0" xr:uid="{80D04E37-0BB6-43D7-A8CB-8EEC7CFE245C}">
      <text>
        <r>
          <rPr>
            <sz val="9"/>
            <color indexed="81"/>
            <rFont val="Tahoma"/>
            <family val="2"/>
          </rPr>
          <t xml:space="preserve">Término con que se da a conocer el nombre o asunto de la información.
</t>
        </r>
        <r>
          <rPr>
            <b/>
            <sz val="9"/>
            <color indexed="81"/>
            <rFont val="Tahoma"/>
            <family val="2"/>
          </rPr>
          <t>ACLARACIÓN.</t>
        </r>
        <r>
          <rPr>
            <sz val="9"/>
            <color indexed="81"/>
            <rFont val="Tahoma"/>
            <family val="2"/>
          </rPr>
          <t xml:space="preserve">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r>
      </text>
    </comment>
    <comment ref="C2" authorId="1" shapeId="0" xr:uid="{0167E22F-E094-4C88-9F98-53822A1D16E3}">
      <text>
        <r>
          <rPr>
            <sz val="9"/>
            <color indexed="81"/>
            <rFont val="Tahoma"/>
            <family val="2"/>
          </rPr>
          <t>Nombre de identificación del activo dentro del proceso al que pertenece.</t>
        </r>
      </text>
    </comment>
    <comment ref="D2" authorId="1" shapeId="0" xr:uid="{A807EEC7-98BF-45B0-96F0-84FA50F0BDDE}">
      <text>
        <r>
          <rPr>
            <sz val="9"/>
            <color indexed="81"/>
            <rFont val="Tahoma"/>
            <family val="2"/>
          </rPr>
          <t>Es un espacio para describir el activo de manera que sea claramente identificable por todos los miembros del proceso.</t>
        </r>
      </text>
    </comment>
    <comment ref="E2" authorId="1" shapeId="0" xr:uid="{71FE6813-5EB4-445E-9740-72A0A6FDCA83}">
      <text>
        <r>
          <rPr>
            <sz val="9"/>
            <color indexed="81"/>
            <rFont val="Tahoma"/>
            <family val="2"/>
          </rPr>
          <t xml:space="preserve">Define el tipo al cual pertenece el activo.
</t>
        </r>
        <r>
          <rPr>
            <b/>
            <sz val="9"/>
            <color indexed="81"/>
            <rFont val="Tahoma"/>
            <family val="2"/>
          </rPr>
          <t>Información:</t>
        </r>
        <r>
          <rPr>
            <sz val="9"/>
            <color indexed="81"/>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indexed="81"/>
            <rFont val="Tahoma"/>
            <family val="2"/>
          </rPr>
          <t>Software:</t>
        </r>
        <r>
          <rPr>
            <sz val="9"/>
            <color indexed="81"/>
            <rFont val="Tahoma"/>
            <family val="2"/>
          </rPr>
          <t xml:space="preserve"> Software de aplicación, interfaces, software del sistema, herramientas de desarrollo y otras utilidades relacionadas.
</t>
        </r>
        <r>
          <rPr>
            <b/>
            <sz val="9"/>
            <color indexed="81"/>
            <rFont val="Tahoma"/>
            <family val="2"/>
          </rPr>
          <t>Recurso humano</t>
        </r>
        <r>
          <rPr>
            <sz val="9"/>
            <color indexed="81"/>
            <rFont val="Tahoma"/>
            <family val="2"/>
          </rPr>
          <t xml:space="preserve">: Aquellas personas que, por su conocimiento, experiencia y criticidad para el proceso, son consideradas activos de información.
</t>
        </r>
        <r>
          <rPr>
            <b/>
            <sz val="9"/>
            <color indexed="81"/>
            <rFont val="Tahoma"/>
            <family val="2"/>
          </rPr>
          <t>Servicio:</t>
        </r>
        <r>
          <rPr>
            <sz val="9"/>
            <color indexed="81"/>
            <rFont val="Tahoma"/>
            <family val="2"/>
          </rPr>
          <t xml:space="preserve"> Servicios de computación y comunicaciones, tales como Internet, páginas de consulta, directorios compartidos e Intranet.
</t>
        </r>
        <r>
          <rPr>
            <b/>
            <sz val="9"/>
            <color indexed="81"/>
            <rFont val="Tahoma"/>
            <family val="2"/>
          </rPr>
          <t>Hardware:</t>
        </r>
        <r>
          <rPr>
            <sz val="9"/>
            <color indexed="81"/>
            <rFont val="Tahoma"/>
            <family val="2"/>
          </rPr>
          <t xml:space="preserve"> Equipos de cómputo y de comunicaciones que por su criticidad son considerados activos de información, no sólo activos fijos.
</t>
        </r>
        <r>
          <rPr>
            <b/>
            <sz val="9"/>
            <color indexed="81"/>
            <rFont val="Tahoma"/>
            <family val="2"/>
          </rPr>
          <t>Otros:</t>
        </r>
        <r>
          <rPr>
            <sz val="9"/>
            <color indexed="81"/>
            <rFont val="Tahoma"/>
            <family val="2"/>
          </rPr>
          <t xml:space="preserve"> activos de información que no corresponden a ninguno de los tipos descritos anteriormente pero deben ser valorados para conocer su criticidad al interior del proceso.</t>
        </r>
      </text>
    </comment>
    <comment ref="F2" authorId="1" shapeId="0" xr:uid="{899287A4-0C3F-49B7-B972-8E688BDFF332}">
      <text>
        <r>
          <rPr>
            <b/>
            <sz val="9"/>
            <color indexed="81"/>
            <rFont val="Tahoma"/>
            <family val="2"/>
          </rPr>
          <t>Lugar de consulta o Ubicación:</t>
        </r>
        <r>
          <rPr>
            <sz val="9"/>
            <color indexed="81"/>
            <rFont val="Tahoma"/>
            <family val="2"/>
          </rPr>
          <t xml:space="preserve">
Describe la ubicación tanto física como electrónica del activo de información.
Indica la URL, el sitio web o sistema de información donde puede ser consultada la información si esta se encuentra publicada, el lugar de consulta si no está publicada o la ubicación física.
Indica el lugar donde se encuentra publicado o puede ser con­sultado el documento, tales como lugar en el sitio web y otro medio en donde se puede descargar y/o acceder a la información cuyo contenido se describe.</t>
        </r>
      </text>
    </comment>
    <comment ref="O2" authorId="0" shapeId="0" xr:uid="{AE35BE8C-6260-457D-AE12-357DEC833350}">
      <text>
        <r>
          <rPr>
            <sz val="10"/>
            <color indexed="81"/>
            <rFont val="Tahoma"/>
            <family val="2"/>
          </rPr>
          <t>Nombre del proceso al que pertenece el activo.</t>
        </r>
      </text>
    </comment>
    <comment ref="P2" authorId="1" shapeId="0" xr:uid="{716F6D9F-2653-48CF-8A9B-21151D53A2D0}">
      <text>
        <r>
          <rPr>
            <sz val="9"/>
            <color indexed="81"/>
            <rFont val="Tahoma"/>
            <family val="2"/>
          </rPr>
          <t>Corresponde al nombre del área, dependencia o proceso que crea la información y define la seguridad de la misma.</t>
        </r>
      </text>
    </comment>
    <comment ref="Q2" authorId="1" shapeId="0" xr:uid="{5C586936-AE2A-42D8-AAA8-A7EC9E0FE6EE}">
      <text>
        <r>
          <rPr>
            <sz val="9"/>
            <color indexed="81"/>
            <rFont val="Tahoma"/>
            <family val="2"/>
          </rPr>
          <t>Corresponde al nombre del área , dependencia o proceso encargada dentro de la entidad de la custodia o controla la información para efectos de permitir su acceso.
Es también el encargado de hacer efectivo los controles de seguridad que el propietario haya definido (custodio generalmente se define donde reposa el activo original).</t>
        </r>
      </text>
    </comment>
    <comment ref="R2" authorId="1" shapeId="0" xr:uid="{1126A405-8A40-4787-8B9F-835B90D4C5C3}">
      <text>
        <r>
          <rPr>
            <sz val="9"/>
            <color indexed="81"/>
            <rFont val="Tahoma"/>
            <family val="2"/>
          </rPr>
          <t>Son quienes generan, obtienen, transforman, conservan, eliminan o utilizan la información, en papel o en medio digital, físicamente o a través de las redes de datos y los sistemas de información.</t>
        </r>
      </text>
    </comment>
    <comment ref="S2" authorId="1" shapeId="0" xr:uid="{D5C3A1F6-6E5B-4BA1-A258-70886A29A42B}">
      <text>
        <r>
          <rPr>
            <sz val="9"/>
            <color indexed="81"/>
            <rFont val="Tahoma"/>
            <family val="2"/>
          </rPr>
          <t>Propiedad que determina que la información sólo esté disponible y sea revelada a individuos, entidades o procesos autorizados</t>
        </r>
      </text>
    </comment>
    <comment ref="T2" authorId="1" shapeId="0" xr:uid="{4CFAA634-214F-4CEA-9F5B-A6D1EBBD14C2}">
      <text>
        <r>
          <rPr>
            <sz val="9"/>
            <color indexed="81"/>
            <rFont val="Tahoma"/>
            <family val="2"/>
          </rPr>
          <t>Propiedad de salvaguardar la exactitud y estado completo de los activos</t>
        </r>
      </text>
    </comment>
    <comment ref="U2" authorId="1" shapeId="0" xr:uid="{A642CD4C-C98C-4FBF-B6A9-A123412925ED}">
      <text>
        <r>
          <rPr>
            <sz val="9"/>
            <color indexed="81"/>
            <rFont val="Tahoma"/>
            <family val="2"/>
          </rPr>
          <t>Propiedad de que la información sea accesible y utilizable por solicitud de una entidad autorizada, cuando ésta así lo requiera</t>
        </r>
      </text>
    </comment>
    <comment ref="V2" authorId="1" shapeId="0" xr:uid="{FBE34581-9FD3-461E-B499-50C3B88080CE}">
      <text>
        <r>
          <rPr>
            <sz val="9"/>
            <color indexed="81"/>
            <rFont val="Tahoma"/>
            <family val="2"/>
          </rPr>
          <t>Es un cálculo automático que determina el valor general del activo, de acuerdo con la clasificación de la Información:
 Alta. Activos de información en los cuales la clasificación de la información en dos o todas las propiedades (confidencialidad, integridad, y disponibilidad) es alta.
 Media. Activos de información en los cuales la clasificación de la información es alta en una de sus propiedades (confidencialidad, integridad, y disponibilidad) o al menos una de ellas es de nivel medio.
 Baja. Activos de información en los cuales la clasificación de la información en todos sus niveles es baja.</t>
        </r>
      </text>
    </comment>
    <comment ref="W2" authorId="1" shapeId="0" xr:uid="{F70B55CC-CA3F-4962-9457-4A83260844AD}">
      <text>
        <r>
          <rPr>
            <sz val="9"/>
            <color indexed="81"/>
            <rFont val="Tahoma"/>
            <family val="2"/>
          </rPr>
          <t>Para cada valoración, describe el impacto que causaría la pérdida de la propiedad (Confidencialidad, Integridad y Disponibilidad), o el argumento del porque se asignó dicha valoración.</t>
        </r>
      </text>
    </comment>
    <comment ref="Y2" authorId="0" shapeId="0" xr:uid="{FC7FC4C1-87F9-49FD-9838-045450B8F32B}">
      <text>
        <r>
          <rPr>
            <sz val="10"/>
            <color indexed="81"/>
            <rFont val="Tahoma"/>
            <family val="2"/>
          </rPr>
          <t xml:space="preserve">Identifica el momento de la creación de la información o fecha de ingreso del activo de información en el inventario. </t>
        </r>
      </text>
    </comment>
    <comment ref="Z2" authorId="0" shapeId="0" xr:uid="{7D57D3AB-E9FF-45EA-92BD-AC553D607028}">
      <text>
        <r>
          <rPr>
            <sz val="10"/>
            <color indexed="81"/>
            <rFont val="Tahoma"/>
            <family val="2"/>
          </rPr>
          <t>Fecha de exclusión del activo de información del inventario</t>
        </r>
      </text>
    </comment>
    <comment ref="AA2" authorId="1" shapeId="0" xr:uid="{9F9BC991-FE22-48AD-8F96-F1634BA965DC}">
      <text>
        <r>
          <rPr>
            <b/>
            <sz val="9"/>
            <color indexed="81"/>
            <rFont val="Tahoma"/>
            <family val="2"/>
          </rPr>
          <t>Activo:</t>
        </r>
        <r>
          <rPr>
            <sz val="9"/>
            <color indexed="81"/>
            <rFont val="Tahoma"/>
            <family val="2"/>
          </rPr>
          <t xml:space="preserve"> Define que el activo de información se encuentra en uso en la entidad.
</t>
        </r>
        <r>
          <rPr>
            <b/>
            <sz val="9"/>
            <color indexed="81"/>
            <rFont val="Tahoma"/>
            <family val="2"/>
          </rPr>
          <t>Inactivo:</t>
        </r>
        <r>
          <rPr>
            <sz val="9"/>
            <color indexed="81"/>
            <rFont val="Tahoma"/>
            <family val="2"/>
          </rPr>
          <t xml:space="preserve"> Define que al activo de información ya no se le da uso en la entidad o se le ha dado de baja.</t>
        </r>
      </text>
    </comment>
    <comment ref="S12" authorId="1" shapeId="0" xr:uid="{50E6DF86-6095-4EE9-AE7F-12454B028760}">
      <text>
        <r>
          <rPr>
            <sz val="9"/>
            <color indexed="81"/>
            <rFont val="Tahoma"/>
            <family val="2"/>
          </rPr>
          <t>Propiedad que determina que la información sólo esté disponible y sea revelada a individuos, entidades o procesos autorizados</t>
        </r>
      </text>
    </comment>
    <comment ref="T12" authorId="1" shapeId="0" xr:uid="{44710563-3246-4E4E-AE6B-2475B88F28FF}">
      <text>
        <r>
          <rPr>
            <sz val="9"/>
            <color indexed="81"/>
            <rFont val="Tahoma"/>
            <family val="2"/>
          </rPr>
          <t>Propiedad de salvaguardar la exactitud y estado completo de los activos</t>
        </r>
      </text>
    </comment>
    <comment ref="U12" authorId="1" shapeId="0" xr:uid="{2BD416D0-4E2B-431C-A7C2-A5C5ECF932F8}">
      <text>
        <r>
          <rPr>
            <sz val="9"/>
            <color indexed="81"/>
            <rFont val="Tahoma"/>
            <family val="2"/>
          </rPr>
          <t>Propiedad de que la información sea accesible y utilizable por solicitud de una entidad autorizada, cuando ésta así lo requiera</t>
        </r>
      </text>
    </comment>
    <comment ref="V12" authorId="1" shapeId="0" xr:uid="{A43A8B5E-E842-4884-BE0E-64D6097F7E45}">
      <text>
        <r>
          <rPr>
            <sz val="9"/>
            <color indexed="81"/>
            <rFont val="Tahoma"/>
            <family val="2"/>
          </rPr>
          <t>Es un cálculo automático que determina el valor general del activo, de acuerdo con la clasificación de la Información:
 Alta. Activos de información en los cuales la clasificación de la información en dos o todas las propiedades (confidencialidad, integridad, y disponibilidad) es alta.
 Media. Activos de información en los cuales la clasificación de la información es alta en una de sus propiedades (confidencialidad, integridad, y disponibilidad) o al menos una de ellas es de nivel medio.
 Baja. Activos de información en los cuales la clasificación de la información en todos sus niveles es baja.</t>
        </r>
      </text>
    </comment>
  </commentList>
</comments>
</file>

<file path=xl/sharedStrings.xml><?xml version="1.0" encoding="utf-8"?>
<sst xmlns="http://schemas.openxmlformats.org/spreadsheetml/2006/main" count="15860" uniqueCount="1949">
  <si>
    <t>ACTAS</t>
  </si>
  <si>
    <t>ACTAS DEL COMITÉ DIRECTIVO</t>
  </si>
  <si>
    <t>INFORMACIÓN</t>
  </si>
  <si>
    <t>SECRETARIA PRIVADA</t>
  </si>
  <si>
    <t>ESPAÑOL</t>
  </si>
  <si>
    <t>FÍSICO Y DIGITAL</t>
  </si>
  <si>
    <t>PDF</t>
  </si>
  <si>
    <t>DIRECCIÓN GENERAL</t>
  </si>
  <si>
    <t>DIRECTOR GENERAL</t>
  </si>
  <si>
    <t>TODAS LAS DEPENDENCIAS QUE PARTICIPAN EN LOS COMITES</t>
  </si>
  <si>
    <t>RESERVADO</t>
  </si>
  <si>
    <t>BAJA</t>
  </si>
  <si>
    <t>ALTA</t>
  </si>
  <si>
    <t>SI</t>
  </si>
  <si>
    <t>NO</t>
  </si>
  <si>
    <t>N/A</t>
  </si>
  <si>
    <t>RESERVADO [B3]</t>
  </si>
  <si>
    <t>ACTIVO</t>
  </si>
  <si>
    <t>DIRECTIVAS</t>
  </si>
  <si>
    <t>CARPETA ARCHIVO SECRETARIA DIRECCION</t>
  </si>
  <si>
    <t>FUNCIONARIO DELEGADO</t>
  </si>
  <si>
    <t>PÚBLICO</t>
  </si>
  <si>
    <t>SIN ETIQUETA</t>
  </si>
  <si>
    <t>CIRCULARES</t>
  </si>
  <si>
    <t>CIRCULARES DISPOSITIVAS</t>
  </si>
  <si>
    <t>CARGO</t>
  </si>
  <si>
    <t>CIRCULARES INFORMATIVA</t>
  </si>
  <si>
    <t>INSTRUMENTOS DE CONTROL</t>
  </si>
  <si>
    <t>INVENTARIOS DOCUMENTALES DE ARCHIVO DE GESTIÓN</t>
  </si>
  <si>
    <t>INSTRUMENTOS DE CONTROL DE COORDINACIÓN INTERINSTITUCIONAL</t>
  </si>
  <si>
    <t>EQUIPOS DE COMUNICACIÓN</t>
  </si>
  <si>
    <t>SERVICIOS</t>
  </si>
  <si>
    <t>FÍSICO</t>
  </si>
  <si>
    <t>AUDIO</t>
  </si>
  <si>
    <t>CLASIFICADO</t>
  </si>
  <si>
    <t>MEDIA</t>
  </si>
  <si>
    <t>ACTAS DEL CONSEJO DIRECTIVO</t>
  </si>
  <si>
    <t>SECRETARIO GENERAL</t>
  </si>
  <si>
    <t>FUNCIONARIO ENCARGADO Y EXTERNOS</t>
  </si>
  <si>
    <t>Decreto 4062 de 2011</t>
  </si>
  <si>
    <t xml:space="preserve">INVENTARIOS DOCUMENTALES DE ARCHIVO DE GESTION </t>
  </si>
  <si>
    <t>Ruta: C:\Users\1015477062\Desktop\SECRETARIA GENERAL</t>
  </si>
  <si>
    <t>HOJA DE CÁLCULO</t>
  </si>
  <si>
    <t>FUNCIONARIO DESIGNADO</t>
  </si>
  <si>
    <t>Ley 594 de 2000. Acuerdo 42 de 2022 y Acuerdo 027 de 2006 del Archivo General de la Nación. Decreto 1080 de 2015 Articulo 2.8.2.5.8</t>
  </si>
  <si>
    <t>CLASIFICADO [B3]</t>
  </si>
  <si>
    <t>REGISTROS</t>
  </si>
  <si>
    <t>Conjunto de manuales, procedimientos, instructivos, formatos etc., los cuales apoyan la gestión de la OTI</t>
  </si>
  <si>
    <t>Sistema de Gestión Documental ~ ORFEO
Archivo de la Dirección General acorde a la TRD</t>
  </si>
  <si>
    <t>INGLÉS Y ESPAÑOL</t>
  </si>
  <si>
    <t>DOCUMENTO DE TEXTO</t>
  </si>
  <si>
    <t>OFICINA DE TECNOLOGÍA DE LA INFORMACIÓN</t>
  </si>
  <si>
    <t>FUNCIONARIOS DEL PROCESO GESTION TECNOLÓGICA, FUNCIONARIOS DE TODOS LOS PROCESOS DE LA ENTIDAD.</t>
  </si>
  <si>
    <t>PLANES</t>
  </si>
  <si>
    <t xml:space="preserve">Documentación relacionada con los seguimientos a la planeación y ejecución de las acciones para remediar las vulnerabilidades de seguridad identificadas en  los análisis de seguridad realizados en la entidad </t>
  </si>
  <si>
    <t>Repositorio NAS</t>
  </si>
  <si>
    <t>COORDINADOR(A) DE SEGURIDAD DE LA INFORMACIÓN</t>
  </si>
  <si>
    <t>FUNCIONARIOS DEL PROCESO GESTION TECNOLÓGICA.</t>
  </si>
  <si>
    <t>*Ley 1712 de 2014 (Ley de Transparencia) Artículo 9</t>
  </si>
  <si>
    <t>CLASIFICADO [A2]</t>
  </si>
  <si>
    <t>CONCEPTOS</t>
  </si>
  <si>
    <t>PERSONAS</t>
  </si>
  <si>
    <t>Nivel Central</t>
  </si>
  <si>
    <t>DIGITAL</t>
  </si>
  <si>
    <t>JEFE DE OFICINA DE TECNOLOGÍA DE LA INFORMACIÓN</t>
  </si>
  <si>
    <t>USUARIOS PRIVILEGIADOS</t>
  </si>
  <si>
    <t>Nivel Central y sedes de Migración Colombia</t>
  </si>
  <si>
    <t xml:space="preserve">Servicios de TI que incluye los servicios activos es decir que están en la fase “operación del servicio de TI” y que son visibles para el cliente, el catálogo de servicios es un insumo importante para la estrategia de TI, porque representa las capacidades actuales de la oficina. </t>
  </si>
  <si>
    <t>Portal Web Institucional</t>
  </si>
  <si>
    <t>COORDINADOR(A) ADMINISTRACIÓN DE INFRAESTRUCTURA TECNOLÓGICA</t>
  </si>
  <si>
    <t>TODAS LAS PARTES INTERESADAS</t>
  </si>
  <si>
    <t>Servicio para prestar los sistemas de información: Checkmig, PCM y Platinum.</t>
  </si>
  <si>
    <t>Centro de Datos Principal</t>
  </si>
  <si>
    <t>WEB</t>
  </si>
  <si>
    <t>El catálogo de servicios que posee la Oficina de Tecnología de la Información permite identificar los componentes que están dispuestos para la gestión de los diferentes requerimientos institucionales, y sirven como fuente de información para su desarrollo y mantenimiento.</t>
  </si>
  <si>
    <t>El catálogo de Sistemas de Información Corresponde al inventario de los sistemas relacionando por cada uno un conjunto de datos funcionales, técnicos y de gestión. Esto permite la identificación rápida de aspectos claves de los Sistemas conllevando a tomar decisiones ágiles sobre la arquitectura de sistemas de información.</t>
  </si>
  <si>
    <t>COORDINADOR(A) SISTEMAS DE INFORMACIÓN Y BASES DE DATOS</t>
  </si>
  <si>
    <t>RDF-XML</t>
  </si>
  <si>
    <t>SENSIBLE</t>
  </si>
  <si>
    <t>INVENTARIOS</t>
  </si>
  <si>
    <t>Repositorio NAS, Sistema de Información</t>
  </si>
  <si>
    <t>BASE DE DATOS</t>
  </si>
  <si>
    <t>FUNCIONARIOS DEL PROCESO GESTION TECNOLOGICA Y AREA ADMINISTRATIVA, FUNCIONARIOS DE TODOS LOS PROCESOS DE LA ENTIDAD.</t>
  </si>
  <si>
    <t>Inventario administrado por el área Administrativa.</t>
  </si>
  <si>
    <t>CLASIFICADO [M2]</t>
  </si>
  <si>
    <t>Es el registro efectuado al atender y apoyar a los usuarios finales mediante un único punto de contacto en el cual se resuelvan y/o canalicen las necesidades relativas al uso de recursos y servicios de la Plataforma Tecnológica de Migración Colombia.</t>
  </si>
  <si>
    <t>FUNCIONARIOS DEL PROCESO GESTION TECNOLÓGICA</t>
  </si>
  <si>
    <t>*Decreto 1067 DE 2015 Art. 2.2.1.11.4.3.</t>
  </si>
  <si>
    <t>SENSIBLE [A2]</t>
  </si>
  <si>
    <t>ESTUDIOS</t>
  </si>
  <si>
    <t>Reflejan el estado en que se encuentra la plataforma de seguridad perimetral de la entidad (firewall, suite antivirus).</t>
  </si>
  <si>
    <t>MANUALES</t>
  </si>
  <si>
    <t>SVN y TFS (Servidores en el nivel central)</t>
  </si>
  <si>
    <t>COORDINADOR(A) DE DESARROLLO DE SOFTWARE</t>
  </si>
  <si>
    <t>SISTEMA DE INFORMACIÓN</t>
  </si>
  <si>
    <t xml:space="preserve">INFRAESTRUCTURA TECNOLÓGICA </t>
  </si>
  <si>
    <t>FUNCIONARIOS MISIONALES DE LOS PROCESOS DE LA ENTIDAD.</t>
  </si>
  <si>
    <t>Sistema de Información de Pasajes y Viáticos, Sistema Integrado de Transportes, Sistema de Control Recargos y Compensatorios, Gestión de Movimientos de Personal, App de Libertad de Migración Colombia, Software Integral de Gestión de los Procesos de Nómina, Software Integral de Gestión del Talento Humano, Sistema de Evaluación Laboral Migración Colombia</t>
  </si>
  <si>
    <t>FUNCIONARIOS DE LOS PROCESOS QUE DAN SOPORTE A LA ENTIDAD..</t>
  </si>
  <si>
    <t>Portal Web de la Entidad</t>
  </si>
  <si>
    <t>PARTES INTERESADAS</t>
  </si>
  <si>
    <t>EQUIPOS DE COMPUTO</t>
  </si>
  <si>
    <t>-------------------------------</t>
  </si>
  <si>
    <t>DIRECCIONAMIENTO ESTRATÉGICO</t>
  </si>
  <si>
    <t>JEFE DE OFICINA ASESORA DE PLANEACIÓN</t>
  </si>
  <si>
    <t>DIRECTIVOS DE MIGRACIÓN COLOMBIA</t>
  </si>
  <si>
    <t>Aplica el Art. 11 de la ley 1712 c) Una descripción de los procedimientos que se siguen para tomar decisiones en las diferentes áreas</t>
  </si>
  <si>
    <t>ACTAS DEL COMITÉ INSTITUCIONAL DE GESTIÓN Y DESEMPEÑO ADMINISTRATIVO</t>
  </si>
  <si>
    <t xml:space="preserve">Contienen las deliberaciones y decisiones de las reuniones de la entidad relacionadas con la implementación y operación del Modelo Integrado de Planeación y Gestión - MIPG con los soportes, informes de gestión y ayudas de memoria. Se debe administrar un consecutivo por acta dentro de cada vigencia fiscal. </t>
  </si>
  <si>
    <t>COORDINADOR(A) DESARROLLO ORGANIZACIONAL</t>
  </si>
  <si>
    <t>ACTAS MESAS TÉCNICAS DE GESTION Y DESEMPEÑO INSTITUCIONAL</t>
  </si>
  <si>
    <t>Documentación que contiene las acciones adelantadas en la formulación, implementación y seguimiento a estrategias y acciones específicas de las Políticas de Gestión y Desempeño institucional que coadyuvan al desarrollo de las funciones del Comité Institucional de Gestión y Desempeño</t>
  </si>
  <si>
    <t>FUNCIONARIOS DE MIGRACIÓN COLOMBIA Y OFICINA DE CONTROL INTERNO</t>
  </si>
  <si>
    <t>ESTUDIOS TÉCNICOS ORGANIZACIONALES</t>
  </si>
  <si>
    <t>Documentos que reflejan propuestas de viabilidad en la estructura organizacional y funcional de Migración Colombia. Por su contenido informativo y misional forman parte de la memoria institucional.</t>
  </si>
  <si>
    <t>\\nasmig\planeacion\Grupo de Desarrollo Organizacional\DESARROLLO ORGANIZACIONAL\DOCUMENTACION SIG -\ESTUDIOS ORGANIZACIONALES</t>
  </si>
  <si>
    <t>Comunicación interna expedida por la Dirección a solicitud de una dependencia. Tiene la facultad de realizar cambios o ajustes en actividades, procedimientos y procesos de carácter temporal para su aplicación dentro de la entidad.</t>
  </si>
  <si>
    <t>FUNCIONARIOS DE MIGRACIÓN COLOMBIA</t>
  </si>
  <si>
    <t>RESOLUCIONES</t>
  </si>
  <si>
    <t>Acto administrativo de carácter particular o general, expedido de acuerdo con las facultades legales que la ley o los reglamentos conceden y pueden ser a su vez externas o internas. Las externas reglamentan y desarrollan la aplicación de disposiciones sustantivas contenidas en decretos y hacen referencia a aspectos técnicos o de interpretación. Las internas tienen por objeto dar cumplimiento a funciones de carácter administrativo, cuya facultad radica esencialmente al Director de Migración Colombia.</t>
  </si>
  <si>
    <t>MANUALES DE PROCESOS Y PROCEDIMIENTOS</t>
  </si>
  <si>
    <t>Documento que consolida, documenta y formaliza los procedimientos a partir de la identificación de los procesos institucionales</t>
  </si>
  <si>
    <t>Intranet
Página Web: https://www.migracioncolombia.gov.co/tema/procesos-y-procedimientos</t>
  </si>
  <si>
    <t>PROYECTOS</t>
  </si>
  <si>
    <t>PRESUPUESTO GENERAL</t>
  </si>
  <si>
    <t xml:space="preserve">Documento que contiene la distribución presupuestal de los proyectos de inversión de Migración Colombia </t>
  </si>
  <si>
    <t>https://www.migracioncolombia.gov.co/tema/presupuesto/programas-y-proyectos/2023-308145</t>
  </si>
  <si>
    <t>COORDINADOR(A) PROGRAMACIÓN PRESUPUESTAL</t>
  </si>
  <si>
    <t>HISTORIAS</t>
  </si>
  <si>
    <t>EJECUCIÓN PRESUPUESTAL</t>
  </si>
  <si>
    <t>Histórico de vigencias anteriores de presupuestos iniciales anuales.</t>
  </si>
  <si>
    <t>https://www.migracioncolombia.gov.co/tema/presupuesto/historico-ejecucion-presupuestal</t>
  </si>
  <si>
    <t>HISTORIA ANUAL</t>
  </si>
  <si>
    <t>Histórico de vigencias anteriores de presupuestos con el detalle de los presupuestos por vigencia</t>
  </si>
  <si>
    <t>https://www.migracioncolombia.gov.co/tema/presupuesto/presupuesto-gastos-e-inversion</t>
  </si>
  <si>
    <t>PLAN DE ACCIÓN INSTITUCIONAL</t>
  </si>
  <si>
    <t>Documento en el cual se recopilan las acciones a ejecutar en cada vigencia por parte de los procesos y regionales de la Entidad. En este se alinean los objetivos estratégicos de Migración Colombia y las dimensiones del MIPG</t>
  </si>
  <si>
    <t>https://www.migracioncolombia.gov.co/tema/plan-de-accion-institucional</t>
  </si>
  <si>
    <t>ORGANIGRAMA</t>
  </si>
  <si>
    <t>Organigrama de la estructura de la Unidad Administrativa Especial Migración Colombia de acuerdo al Decreto 4062 de 2011</t>
  </si>
  <si>
    <t>https://www.migracioncolombia.gov.co/entidad/organigrama</t>
  </si>
  <si>
    <t>INFORMES</t>
  </si>
  <si>
    <t>INFORMES DE GESTIÓN INSTITUCIONAL</t>
  </si>
  <si>
    <t>Son documentos de carácter público en los cuales se recopila la gestión de la Entidad en un periodo determinado. Estos informes son realizados por el Grupo de Planificación y Desarrollo Organizacional, con base en datos remitidos por todas la áreas.</t>
  </si>
  <si>
    <t>https://unidad-administrativa-especial-migracion-colombia.micolombiadigital.gov.co/tema/control</t>
  </si>
  <si>
    <t>Aplica el Art. 11 de la ley 1712 e) Todos los informes de gestión, evaluación y auditoría del sujeto obligado;</t>
  </si>
  <si>
    <t>ESTUDIOS SOBRE DINÁMICAS MIGRATORIAS</t>
  </si>
  <si>
    <t>Z:\BSD ANALISIS\01_UAE MIGRACIÓN_COLOMBIA\01_GESTION GEEM</t>
  </si>
  <si>
    <t>COORDINADOR(A) ANÁLISIS ESTRATÉGICO MIGRATORIO</t>
  </si>
  <si>
    <t>Decreto 1067 de 2015 
Decreto 4062 de 2011</t>
  </si>
  <si>
    <t>CLASIFICADO [M3]</t>
  </si>
  <si>
    <t>https://www.migracioncolombia.gov.co/tema/infografias-migracion-colombia</t>
  </si>
  <si>
    <t>COORDINADOR(A) GRUPO DE ESTUDIOS MIGRATORIOS Y ESTADISTICA</t>
  </si>
  <si>
    <t>Decreto 1067 de 2015
Decreto 4062 de 2011</t>
  </si>
  <si>
    <t>BOLETINES</t>
  </si>
  <si>
    <t>BOLETÍN ESTADÍSTICO</t>
  </si>
  <si>
    <t>Documento que recopila y analiza los datos producidos a través de los sistemas de información de Migración Colombia, para orientarlos al seguimiento, procesamiento y divulgación de la información institucional y a la elaboración de los estudios, estadísticas, propuestas e investigaciones, y demás documentos para mejorar la gestión migratoria y de los demás procesos de la entidad.</t>
  </si>
  <si>
    <t>https://unidad-administrativa-especial-migracion-colombia.micolombiadigital.gov.co/tema/publicaciones-migracion-colombia</t>
  </si>
  <si>
    <t>CONVENIOS</t>
  </si>
  <si>
    <t>CONVENIOS INTERADMINISTRATIVOS</t>
  </si>
  <si>
    <t>Se relaciona con el intercambio de información entre entidades a partir del cual se establecen compromisos para cada una de las partes</t>
  </si>
  <si>
    <t>Ley 80 de 1993</t>
  </si>
  <si>
    <t>ENCUESTAS</t>
  </si>
  <si>
    <t>ENCUESTA DE CARACTERIZACIÓN</t>
  </si>
  <si>
    <t>Instrumento de recopilación de información de tipo cualitativo y cuantitativo que tiene como propósito la caracterización de los migrantes en Colombia</t>
  </si>
  <si>
    <t>Ley 1955 de 2019
Conpes 3950 de 2018 
Conpes 4100 de 2022</t>
  </si>
  <si>
    <t>SENSIBLE [A3]</t>
  </si>
  <si>
    <t>ESTADÍSTICAS</t>
  </si>
  <si>
    <t>Documento que consolida, analiza y difunde la información contenida en los sistemas de información de Migración Colombia, para fines estadísticos y estudios asociados a la migración.</t>
  </si>
  <si>
    <t xml:space="preserve">Z:\Bases\Temp_Modeler_2  (Información interna)
https://unidad-administrativa-especial-migracion-colombia.micolombiadigital.gov.co/tema/publicaciones-migracion-colombia  </t>
  </si>
  <si>
    <t>*Ley 1712 de 2014 (Ley de Transparencia) Artículo 18.
Decreto 1067 de 2015 
Decreto 4062 de 2011</t>
  </si>
  <si>
    <t>LECCIONES APRENDIDAS</t>
  </si>
  <si>
    <t>Las lecciones aprendidas son conocimiento y/o entendimiento, obtenido por medio de la reflexión y análisis crítico sobre una experiencia o proceso en razón a los factores que impactaron de manera positiva y/o negativa. Con ellas se identifican tendencias y relaciones 
causa-efecto, de acuerdo con el contexto objeto de análisis, permitiendo la construcción de recomendaciones y prácticas útiles, para la aplicación en otros contextos o situaciones similares.</t>
  </si>
  <si>
    <t>\\nasmig\planeacion\Grupo de Desarrollo Organizacional\DESARROLLO ORGANIZACIONAL\18.LECCIONES APRENDIDAS</t>
  </si>
  <si>
    <t>COORDINADOR(A) PLANIFICACIÓN Y DESARROLLO ORGANIZACIONAL</t>
  </si>
  <si>
    <t>Es un documento de fácil reconstrucción que no contiene información que afecte los objetivos institucionales y de continuidad de negocio</t>
  </si>
  <si>
    <t>PLANES DE MEJORA</t>
  </si>
  <si>
    <t>Servidor ITS Link: 
http://45.183.247.192/MIGRACIONCOLOMBIA/portal/index.php 
NOTA: Está sujeto a las condiciones de seguridad del proveedor y backup semanales estimados en las especificaciones</t>
  </si>
  <si>
    <t>La información de los planes de mejora cuenta con un backup semanal realizado por el proveedor y adicionalmente cuenta con una matriz archivada en la carpeta compartida por lo cual su valoración es baja</t>
  </si>
  <si>
    <t>\\nasmig\planeacion\Grupo de Desarrollo Organizacional\DESARROLLO ORGANIZACIONAL\37. AUDITORIAS DE CALIDAD (INTERNA Y EXTERNA)</t>
  </si>
  <si>
    <t xml:space="preserve">Es un documento de fácil reconstrucción que no contiene información que afecte los objetivos institucionales y de continuidad de negocio. Cuenta con una matriz archivada en la carpeta compartida. </t>
  </si>
  <si>
    <t>INFORMES A ENTES DE CONTROL</t>
  </si>
  <si>
    <t>Documento que consolida la información requerida por organismos del Estado. Relación de informes que por norma presenta la Oficina de Planeación a diferentes Organismos de Control: Informe al término de la gestión.</t>
  </si>
  <si>
    <t>INFORMES A OTRAS ENTIDADES</t>
  </si>
  <si>
    <t>Decreto 4062 de 2011, artículo11, numeral 6. Directiva 53 de 2013. Establece los diferentes informes que genera Migración Colombia y la entidad a la cual se remite</t>
  </si>
  <si>
    <t>INFORMES DE GESTION INDICADORES</t>
  </si>
  <si>
    <t>Agrupación documental en la que se registra la metodología utilizada para el diseño, formulación, seguimiento de los indicadores del desempeño de los procesos del Sistema Integrado de Gestión de una entidad.</t>
  </si>
  <si>
    <t xml:space="preserve"> http://intranet/jdownloads/sig/GESTI%C3%93N%20DIRECCIONAMIENTO%20ESTRAT%C3%89GICO/06.%20GU%C3%8DAS%20E%20INSTRUCTIVOS/EDG.02%20Control%20de%20la%20gestion%20v6.pdf</t>
  </si>
  <si>
    <t>Decreto 4485 de 2009. Decreto 1499 de 2017 Artículo 2.2.22.3.8.</t>
  </si>
  <si>
    <t>INFORMES TRIMESTRALES DE SEGUIMIENTO AL MODELO INTEGRADO DE PLANEACION Y GESTION - MIPG</t>
  </si>
  <si>
    <t xml:space="preserve">Informes que realiza el Comité Institucional de Gestión y Desempeño cada tres meses sobre el seguimiento a las acciones y estrategias adoptadas para la operación del Modelo Integrado de Planeación y Gestión – MIPG. </t>
  </si>
  <si>
    <t>Decreto 1499 de 2017 Artículo 2.2.22.3.8.</t>
  </si>
  <si>
    <t>INVENTARIOS DOCUMENTALES DE ARCHIVO DE GESTION</t>
  </si>
  <si>
    <t>Instrumento archivístico de control y recuperación que describe de manera exacta y precisa las series o asuntos de un archivo de gestión de las dependencias.</t>
  </si>
  <si>
    <t>FUNCIONARIOS DE MIGRACION COLOMBIA</t>
  </si>
  <si>
    <t>Ley 594 de 2000. Acuerdo 42 de 2002 del Archivo General de la Nación. Acuerdo 027 de 2006 del Archivo General de la Nación. Decreto 1080 de 2015 Artículo 2.8.2.5.8.</t>
  </si>
  <si>
    <t xml:space="preserve">ACTAS DEL COMITÉ INSTITUCIONAL DE GESTIÓN Y DESEMPEÑO. </t>
  </si>
  <si>
    <t>Documento en el que se relacionan los temas tratados y acordados por el Comité Institucional de Gestión y Desempeño.</t>
  </si>
  <si>
    <t>https://www.migracioncolombia.gov.co/procesos-y-procedimientos/procesos-estrategicos-994486</t>
  </si>
  <si>
    <t>Norma: Decreto 4485 de 2009. Decreto 1499 de 2017</t>
  </si>
  <si>
    <t>PLANES DE ACCION POR PROCESOS</t>
  </si>
  <si>
    <t>Documento donde se determinan y asignan las tareas por los procesos que tiene la Entidad, se definen los plazos en el tiempo y se calcula el uso de los recursos.</t>
  </si>
  <si>
    <t>Norma: Decreto 4062 de 2011 Artículo 11 numeral 5. 
Resolución 3092 de 2018, artículos 1 y 2.</t>
  </si>
  <si>
    <t>PLANES DE ACCION POR REGIONALES</t>
  </si>
  <si>
    <t>Norma: Resolución 3092 de 2018, artículos 1 y 2</t>
  </si>
  <si>
    <t>PLAN ESTRATEGICO INSTITUCIONAL</t>
  </si>
  <si>
    <t>Documento en el que se organiza y orienta estratégicamente las acciones de una entidad cuatrienalmente para alcanzar objetivos acordes con su misión y con el Plan Nacional de Desarrollo. Glosario Dirección Nacional de Planeación.</t>
  </si>
  <si>
    <t>https://www.migracioncolombia.gov.co/tema/plan-estrategico-institucional/plan-estrategico-institucional</t>
  </si>
  <si>
    <t>Norma: Ley 152 de 1994. Ley1753 de 2015. Decreto 4062 de 2011 Artículo 2, Resolución 3092 de 2018, artículos 1 y 2.</t>
  </si>
  <si>
    <t>PLANES DE ACCION TRANSVERSALES</t>
  </si>
  <si>
    <t>Documento donde se determinan y asignan las tareas transversales que tiene la Entidad, se definen los plazos en el tiempo y se calcula el uso de los recursos.</t>
  </si>
  <si>
    <t>Norma: Resolución 3092 de 2018, artículos 1 y 2.</t>
  </si>
  <si>
    <t>PLANES ANTICORRUPCION Y ATENCION AL CIUDADANO</t>
  </si>
  <si>
    <t>Documento en el que se registra anualmente la estrategia de lucha contra la corrupción y atención al ciudadano que adoptan las entidades en cumplimiento de las disposiciones establecidas por la Ley 1474 de 2011.</t>
  </si>
  <si>
    <t>https://www.migracioncolombia.gov.co/tema/plan-anticorrupcion-y-de-atencion-al-ciudadano</t>
  </si>
  <si>
    <t xml:space="preserve"> Sistema de Gestión Documental ~ ORFEO
Archivo de la Dirección General acorde a la TRD</t>
  </si>
  <si>
    <t>ACTAS DE COMITÉ INTERNO DE PROGRAMACION PRESUPUESTAL</t>
  </si>
  <si>
    <t>Concierne a la documentación de las decisiones tomadas por el Comité Interno de Programación Presupuestal de la Entidad, relacionadas con la implementación del Catálogo de Clasificación Presupuestal durante la programación anual.</t>
  </si>
  <si>
    <t>ANTEPROYECTO DE PRESUPUESTO</t>
  </si>
  <si>
    <t>Documentos que conforman la estimación detallada de los diferentes rubros presupuestales para cada vigencia fiscal y que ofrecen información ampliada sobre los valores proyectados en el primer año de las Propuesta Presupuestales de Mediano Plazo correspondientes. Esta subserie se denominaba anteriormente PROGRAMACIÓN.</t>
  </si>
  <si>
    <t>Decreto 4730 de 2005. Decreto 4836 de 2011 artículo 12. Decreto 1068 de 2015 Artículos 2.8.3.1.5 y 2.8.3.1.6. Resolución 297 de 2012 artículo 6 numeral 1.</t>
  </si>
  <si>
    <t>INFORMES DE EJECUCION PRESUPUESTAL</t>
  </si>
  <si>
    <t>Norma: Ley 610 de 2000. Ley 962 de 2005. Resolución 0297 de 2012, artículo 6, numerales 1, 2 y 5.</t>
  </si>
  <si>
    <t>LIBROS</t>
  </si>
  <si>
    <t>LIBROS DE VIGENCIAS FUTURAS</t>
  </si>
  <si>
    <t>PROYECTOS DE INVERSION</t>
  </si>
  <si>
    <t>https://www.migracioncolombia.gov.co/tema/presupuesto/programas-y-proyectos</t>
  </si>
  <si>
    <t>Norma:Resolución0297de2012,artículo6,numerales1, 2 y 5</t>
  </si>
  <si>
    <t>PROYECTOS DE INVERSION REGIONALES</t>
  </si>
  <si>
    <t>Contemplan actividades limitadas en el tiempo, que utilizan total o parcialmente recursos públicos , con el fin de crear, ampliar, mejorar o recuperar la capacidad de producción de bienes o servicios por parte del Estado.</t>
  </si>
  <si>
    <t>ACUERDOS</t>
  </si>
  <si>
    <t>Consolida los registros del intercambio de información y la realización de coordinaciones acerca de buenas prácticas y programas a favor de los migrantes, con el objeto de apoyar las políticas de gestión migratoria desde un enfoque multidimensional.</t>
  </si>
  <si>
    <t>ESTUDIOS MIGRATORIOS</t>
  </si>
  <si>
    <t xml:space="preserve">Reflejan y consolida la apreciación migratoria emitida por los oficiales de migración referente a los diferentes fenómenos de migración y extranjería. </t>
  </si>
  <si>
    <t>INFORMES DE PARTICIPACION EN ESCENARIOS INTERNACIONALES</t>
  </si>
  <si>
    <t>Consolidación de las acciones realizadas en la participación en representación de la Entidad en escenarios internacionales.</t>
  </si>
  <si>
    <t>PROGRAMAS</t>
  </si>
  <si>
    <t>Norma: Resolución 0804 de 2014, artículo 2, numeral 6.</t>
  </si>
  <si>
    <t xml:space="preserve">PROGRAMAS DE INTERCAMBIO DE INFORMACION MIGRATORIA </t>
  </si>
  <si>
    <t>Orientar y participar en representación de la institución en los escenarios de definición y coordinación interinstitucional que involucren o afecten el ejercicio del control migratorio, previa autorización del Director de la entidad.</t>
  </si>
  <si>
    <t>Norma: Resolución 0804 de 2014, artículo 2, numeral 6.
Resolución 146 de 2019, articulo 1, articulo 2 numeral 6.</t>
  </si>
  <si>
    <t xml:space="preserve"> </t>
  </si>
  <si>
    <t>CONCEPTOS JURIDICOS</t>
  </si>
  <si>
    <t>Opiniones, apreciaciones o juicios emitidos por una entidad, con el fin de informar u orientar sobre cuestiones en materia jurídica, planteadas y solicitadas por un ciudadano, entidad o funcionario.</t>
  </si>
  <si>
    <t>C:\Users\80135759\OneDrive - migracioncolombia365\226- Grupo de Apoyo Contractual / ORFEO / Correo Institucional</t>
  </si>
  <si>
    <t>ASESORÍA JURÍDICA</t>
  </si>
  <si>
    <t>JEFE OFICINA ASESORA JURÍDICA</t>
  </si>
  <si>
    <t>JEFE OFICINA ASESORA JURIDICA - SECRETARIO EJECUTIVO</t>
  </si>
  <si>
    <t>Documento que consolida la información requerida por organismos del Estado. Relación de informes que por norma presenta la Oficina Asesora Jurídica a diferentes Organismos de Control:
*Informe trimestral constitución parte civil en proceso penal.</t>
  </si>
  <si>
    <t>Documento que consolida la información requerida por agentes externos. Relación de informes que por norma presenta la Oficina Asesora Jurídica a otras entidades:
•	Informe de gestión del comité de conciliación.
•	Reporte actuaciones de tutelas</t>
  </si>
  <si>
    <t>ARCHIVO FISICO OFICINA ASESORA JURIDICA / ARCHIVO FISICO ENTIDAD</t>
  </si>
  <si>
    <t>ACCIONES CONSTITUCIONALES</t>
  </si>
  <si>
    <t>ACCIONES DE INCONSTITUCIONALIDAD</t>
  </si>
  <si>
    <t>JEFE OFICINA ASESORA JURIDICA - COORDINADOR GRUPO DE DEFENSA JUDICIAL, EXTRAJUDICIAL Y VIA ADMINISTRATIVA</t>
  </si>
  <si>
    <t>ACCIONES DE REPETICION</t>
  </si>
  <si>
    <t>Documentos que reflejan el proceso cuando por alguna razón está legalmente previsto que cuando el Estado sea condenado como consecuencia de una conducta dolosa o gravemente culposa de uno de sus funcionarios en este caso de Migración Colombia. Es un derecho-deber del Estado que busca el reembolso de lo pagado como consecuencia de un reconocimiento indemnizatorio previamente decretado por la jurisdicción.</t>
  </si>
  <si>
    <t>ACCIONES DE TUTELA</t>
  </si>
  <si>
    <t>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t>
  </si>
  <si>
    <t>ACCIONES POPULARES</t>
  </si>
  <si>
    <t>: Es un mecanismo constitucional procesal consagrado en el Articulo 88 de la Constitución Política de Colombia, que faculta a cualquier persona para acudir ante un juez competente, con el fin de solicitar la protección de los derechos e intereses colectivos, violados o amenazados por una autoridad pública o por u particular. Procesos y actuaciones que se instauran en contra de Migración Colombia o que ésta deba proponer, atendiendo todas las etapas procesales que ello implica.</t>
  </si>
  <si>
    <t>ACCIONES DE CUMPLIMINETO</t>
  </si>
  <si>
    <t>La acción de cumplimiento es un recurso contemplado en la Constitución Política de Colombia a través del cual los ciudadanos pueden exigir el cumplimiento de una ley o de un acto administrativo.</t>
  </si>
  <si>
    <t>ACCIONES DE GRUPO</t>
  </si>
  <si>
    <t>es una figura jurídica que sirve para posibilitar la indemnización de perjuicios causados a un número plural de personas, sin perjuicio de la procedencia de las acciones particulares.</t>
  </si>
  <si>
    <t>ACTAS DEL COMITÉ DE CONCILIACION</t>
  </si>
  <si>
    <t>DERECHOS DE PETICIÓN</t>
  </si>
  <si>
    <t>DERECHO DE PETICION</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</si>
  <si>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 Manual para el ejercicio de las acciones constitucionales</t>
  </si>
  <si>
    <t>INFORMES DE CONTINGENCIA JUDICIAL</t>
  </si>
  <si>
    <t xml:space="preserve">Informe dirigido a la Subdirección Administrativa y Financiera de la entidad en el cual se determina el monto de las posibles condenas en contra de Migración Colombia, para la determinación de las aprobaciones presupuestales del caso.
</t>
  </si>
  <si>
    <t>INFORME DE PROCESOS CONTENCIOSOS A FAVOR Y EN CONTRA DE LA ENTIDAD</t>
  </si>
  <si>
    <t>Informe mensual dirigido al Grupo Financiero que reporta la relación de procesos contenciosos a favor y en contra de la entidad vigentes al cierre de cada mes, discriminando los nuevos procesos y aquellos sobre los que se hubiera proferido fallo de primera y segunda instancia, detallando en cada caso el nombre e identificación de los demandados y demandantes, el valor de la pretensiones y demás información esencial para los registros, de acuerdo con las normas contables vigentes y los requerimientos del Sistema Integrado de Información Financiera SIIF Nación, en el formato y dentro del plazo que para el efecto se establezca.</t>
  </si>
  <si>
    <t>PROCESOS</t>
  </si>
  <si>
    <t>PROCESOS DE CONCILIACION</t>
  </si>
  <si>
    <t>Procesos y actuaciones que refleja las decisiones adoptadas en las reuniones del Comité de Conciliación, en donde las partes inmersas en un proceso proponen fórmulas de arreglo para que cada una de ellas ceda y obtenga algo a cambio, con el fin de evitar un desgaste a través de un litigio.</t>
  </si>
  <si>
    <t>PROCESOS  JUDICIALES</t>
  </si>
  <si>
    <t>Procesos y actuaciones que refleja las decisiones adoptadas en donde las partes inmersas en un proceso, sirve a la satisfacción de los intereses jurídicos socialmente relevantes, siendo el medio constitucionalmente instituido para ello.</t>
  </si>
  <si>
    <t>BOLETINES DE DEUDORES MOROSOS DEL ESTADO</t>
  </si>
  <si>
    <t>Reportes de las personas naturales y jurídicas que tienen obligaciones contraídas con el Estado y que cumplen los requisitos establecidos en la Ley 901 de 2004. Es elaborado y presentado por las entidades públicas a la Contaduría General de la Nación cada semestre.</t>
  </si>
  <si>
    <t>C:\Users\80135759\OneDrive - migracioncolombia365\223-Grupo Jurisdicción Coactiva</t>
  </si>
  <si>
    <t>JEFE OFICINA ASESORA JURIDICA - COORDINADOR GRUPO DE JURISDICCION COACTIVA</t>
  </si>
  <si>
    <t>C:\Users\80135759\OneDrive - migracioncolombia365\223-Grupo Jurisdicción Coactiva / ORFEO / Correo Institucional grupocoactivo@migracioncolombia.gov.co</t>
  </si>
  <si>
    <t>INFORMES DE CUENTAS POR COBRAR PROCESOS COBRO COACTIVO</t>
  </si>
  <si>
    <t>Corresponde a los informes que debe presentar el grupo a la Subdirección Administrativa y Financiera sobre las cuentas por cobrar favorables a la entidad en desarrollo de los procesos de cobro coactivo</t>
  </si>
  <si>
    <t>INFORMES SOBRE PROCESOS DE COBRO POR JURISDICCION COACTIVA VIGENTES</t>
  </si>
  <si>
    <t xml:space="preserve">Corresponde al reporte mensual enviado al Grupo Financiero la relación de procesos de cobro por jurisdicción coactiva vigentes al cierre de cada mes, detallando el nombre e identificación de los deudores, el valor adeudado, los intereses causados para cada periodo y demás información esencial para los registros, de acuerdo con las normas contables vigentes y los requerimientos del Sistema Integrado de Información Financiera SIIF Nación, en el formato y dentro del plazo que para el efecto se establezca.
</t>
  </si>
  <si>
    <t>Instrumento archivístico de control y recuperación que describe de manera exacta y precisa las series o asuntos de un archivo de gestión de las dependencias.
Criterios de eliminación: documento que al realizar las transferencias documentales primarias al Archivo Central de Migración Colombia se centraliza en el Grupo de Archivo y Correspondencia. El tiempo de retención se contará a partir del cierre de la vigencia fiscal. Al finalizar el periodo de retención en el Archivo Central el Grupo de Archivo y Correspondencia eliminará la documentación aplicando los procedimientos dados por la Entidad en el proceso de gestión documental.</t>
  </si>
  <si>
    <t>PROCESOS DE COBRO PERSUASIVO Y COACTIVO -PERSONAS JURIDICAS</t>
  </si>
  <si>
    <t>CONTRATOS</t>
  </si>
  <si>
    <t>CONTRATOS DE COMODATO</t>
  </si>
  <si>
    <t>documentos generados en el  proceso  de contratación celebrado por las entidades estatales con una persona natural o jurídica, en la que una de las partes entrega a la otra gratuitamente una especie mueble  o  raíz,  para que haga uso de ella, y con cargo de restituir la misma especie después de terminar el uso.</t>
  </si>
  <si>
    <t>C:\Users\80135759\OneDrive - migracioncolombia365\226- Grupo de Apoyo Contractual</t>
  </si>
  <si>
    <t>JEFE OFICINA ASESORA JURIDICA - COORDINADOR GRUPO APOYO CONTRACTUAL</t>
  </si>
  <si>
    <t xml:space="preserve">Instrumento archivístico de control y recuperación que describe de manera exacta y precisa las series o asuntos de un archivo de gestión de las dependencias.
</t>
  </si>
  <si>
    <t>COMPONENTES DE RED</t>
  </si>
  <si>
    <t>ARCHIVOS PUBLICOS</t>
  </si>
  <si>
    <t>GESTIÓN DE COMUNICACIÓN</t>
  </si>
  <si>
    <t>JEFE DE OFICINA DE COMUNICACIONES</t>
  </si>
  <si>
    <t>FUNCIONARIOS DEL PROCESO</t>
  </si>
  <si>
    <t>a: Ley 594 de 2000. Acuerdo 42 de 2002 del Archivo General de la Nación. Acuerdo 027 de 2006 del Archivo General de la Nación. Decreto 1080 de 2015 Artículo 2.8.2.5.8.</t>
  </si>
  <si>
    <t>NO SE ETIQUETA</t>
  </si>
  <si>
    <t>El Manual de Imagen Corporativa es el documento que establece los lineamientos para el buen uso de la imagen corporativa en todos los productos de comunicación</t>
  </si>
  <si>
    <t>Resolución 1184 de 2012, Articulo 4, numeral 6.</t>
  </si>
  <si>
    <t>GESTIÓN DE SERVICIO AL CIUDADANO</t>
  </si>
  <si>
    <t>COORDINADOR(A) SERVICIO AL CIUDADANO</t>
  </si>
  <si>
    <t>COMUNICADOS</t>
  </si>
  <si>
    <t>Documento en el que se relacionan los temas
tratados y acordados por el comité de coordinación del
Sistema de Control Interno</t>
  </si>
  <si>
    <t>control interno (\\NASMIG)</t>
  </si>
  <si>
    <t>CONTROL INTERNO</t>
  </si>
  <si>
    <t>JEFE DE OFICINA DE CONTROL INTERNO</t>
  </si>
  <si>
    <t>FUNCIONARIOS OCOI</t>
  </si>
  <si>
    <t xml:space="preserve"> Ley 87 de 1993</t>
  </si>
  <si>
    <t>Informes excepcionales que son requeridos por
entidades como la Contraloría o la Procuraduría en ejercicio de sus funciones</t>
  </si>
  <si>
    <t>Información que deben presentar a la Contraloría
General de la Nación sobre la administración, manejo y
rendimiento de fondos, bienes o recursos públicos, por una vigencia fiscal determinada</t>
  </si>
  <si>
    <t>Resolución Orgánica 735
de 2013</t>
  </si>
  <si>
    <t>Documento en el que se registra los resultados de verificación entre las disposiciones planificadas y los
requisitos del Sistema de Gestión de Calidad establecidos por la entidad.</t>
  </si>
  <si>
    <t>Decreto 4062 de 2011 
Seguimiento. NTCGP 1000:2009
Decreto 4885 de 2009.
Decreto 1499 de 2017</t>
  </si>
  <si>
    <t>Documento en el que se registran los resultados
anuales de la evaluación final que se realiza al Sistema de Control Interno</t>
  </si>
  <si>
    <t>Decreto 2539 de 2000. 
Ley 87 de 1993.</t>
  </si>
  <si>
    <t>Documento que se refiere de forma específica al
estado de todos los componentes del Sistema de Control Interno y que debe publicarse cada cuatro meses en la página web de la entidad.</t>
  </si>
  <si>
    <t xml:space="preserve"> Ley 1474 de 2011</t>
  </si>
  <si>
    <t>Documento que consolida el monitoreo y verifica
el cumplimiento de objetivos, metas, políticas y
procedimientos</t>
  </si>
  <si>
    <t>Decreto 4062 de 2010</t>
  </si>
  <si>
    <t>Documento con información sobre las actividades de apoyo por parte de la Oficina de Control Interno a las dependencias para la identificación de riesgos o
debilidades de procedimiento, a fin de evitar que éstos
incidan negativamente o se materialicen en términos de
resultados.</t>
  </si>
  <si>
    <t xml:space="preserve">Decreto 4062 de 2011 </t>
  </si>
  <si>
    <t>Instrumento archivístico de control y recuperación
que describe de manera exacta y precisa las series o
asuntos de un archivo de gestión de las dependencias.</t>
  </si>
  <si>
    <t>OTROS</t>
  </si>
  <si>
    <t>Ley 594 de 2000</t>
  </si>
  <si>
    <t>Documento que busca establecer un estándar de comportamiento que oriente a la actuación de todos los
servidores, genere transparencia en la toma de decisiones y propicie un clima de confianza para el logro de los objetivos de la entidad.</t>
  </si>
  <si>
    <t>http://intranet/banco-de-documentos/send/35-codigos/772-codigo-de-integridad</t>
  </si>
  <si>
    <t>Manual Técnico del Modelo Estándar de Control Interno para el Estado Colombiano – MECI 2014</t>
  </si>
  <si>
    <t>Documento en el que se establecen los alcances, objetivos, tiempos y asignación de recursos de las auditorias incluidas en del Programa Anual de Auditoria</t>
  </si>
  <si>
    <t>Documento en el que se registran las acciones y
estrategias encaminadas a subsanar oportunidades de
mejora que se identifican en la auditoria interna y las
observaciones realizadas por los organismo de control.</t>
  </si>
  <si>
    <t>Guía de Auditoría para Entidades Públicas</t>
  </si>
  <si>
    <t>Documento que identifica los elementos que en cada componente del Control Interno enfatizan el enfoque de
prevención de este sistema</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</si>
  <si>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t>
  </si>
  <si>
    <t>Documento en el cual las entidades reportan los avances de la gestión, como insumo para el monitoreo,
evaluación y control de los avances institucionales en la
implementación de las políticas de desarrollo administrativo.</t>
  </si>
  <si>
    <t>Decreto 4062 de 2012</t>
  </si>
  <si>
    <t>Documento que en la parte de evaluación verifica la existencia y efectividad de los puntos de control definidos por procesos y procedimientos , a fin de formular recomendaciones y concertar los planes de mejoramiento; y en la parte de seguimiento monitorea la ejecución de las acciones de mejoramiento formuladas por los responsables de los procesos para lograr los resultados esperados</t>
  </si>
  <si>
    <t>Documento que analiza los informes periódicos de los Subcomités Regionales del sistema integrado de gestión, e igualmente consolidar y retroalimentar sus resultados.</t>
  </si>
  <si>
    <t>Resolución 0748 de 2012</t>
  </si>
  <si>
    <t>Documento con información sobre las actividades de apoyo por parte de la Oficina de Control Interno a las regionales para la identificación de riesgos o debilidades de procedimiento, a fin de evitar que éstos incidan negativamente o se materialicen en términos de resultados</t>
  </si>
  <si>
    <t>Instrumento archivístico de control y recuperación
que describe de manera exacta y precisa las series o
asuntos de un archivo de gestión de las dependencias</t>
  </si>
  <si>
    <t xml:space="preserve">Consiste en el registro de datos que se tiene de un extranjero como son: datos biográficos, generales y documentos como la visa, pasaporte, prórroga de permanencia, entre otros. </t>
  </si>
  <si>
    <t>GESTIÓN DE EXTRANJERÍA</t>
  </si>
  <si>
    <t>SUBDIRECTOR(A) GENERAL DE EXTRANJERÍA</t>
  </si>
  <si>
    <t xml:space="preserve">Funcionarios y/o delegado de la subdirección de Extranjería </t>
  </si>
  <si>
    <t>RESERVADO [M2]</t>
  </si>
  <si>
    <t>En ellos se describe de manera exacta y precisa las series o asuntos de un archivo de gestión de las dependencias.</t>
  </si>
  <si>
    <t>Lleva el registro de las orientaciones y asesoramientos en temas de Extranjería de acuerdo con las normas migratorias vigentes</t>
  </si>
  <si>
    <t>POLÍTICA</t>
  </si>
  <si>
    <t>SENSIBLE [M2]</t>
  </si>
  <si>
    <t>Refleja todos los temas referentes a las políticas en el ejercicio de control migratorio que garanticen la confidencialidad, disponibilidad e integridad de la información que administra Migración Colombia</t>
  </si>
  <si>
    <t>COORDINADOR(A) POLÍTICAS Y LINEAMIENTOS PARA EL MANEJO DE LA INFORMACIÓN</t>
  </si>
  <si>
    <t>Funcionarios de la coordinación Políticas y Lineamientos para el manejo de la información</t>
  </si>
  <si>
    <t>Reflejan las auditorías a las bases de datos de los sistemas de información de Migración Colombia, las fallas y hallazgos detectados con el fin de que se tomen los correctivos a que haya lugar.</t>
  </si>
  <si>
    <t>Funcionario responsable Seguridad de la información</t>
  </si>
  <si>
    <t>HARDWARE</t>
  </si>
  <si>
    <t>Subdirección de Extranjería</t>
  </si>
  <si>
    <t>NO APLICA</t>
  </si>
  <si>
    <t>DERECHOS DE PETICION</t>
  </si>
  <si>
    <t>\\NASMIG\Ejecucion Plan Verificaciones 2014</t>
  </si>
  <si>
    <t>GESTIÓN DE CONTROL MIGRATORIO</t>
  </si>
  <si>
    <t>SUBDIRECTOR(A) GENERAL DE CONTROL MIGRATORIO</t>
  </si>
  <si>
    <t>FUNCIONAROS RESPONSABLES DEL PROCESO</t>
  </si>
  <si>
    <t>INVENTARIOS DOCUMENTALES DE ARCHIVOS DE GESTION</t>
  </si>
  <si>
    <t>GESTIÓN DE VERIFICACIÓN MIGRATORIA</t>
  </si>
  <si>
    <t>COORDINADOR(A) VERIFICACIÓN MIGRATORIA</t>
  </si>
  <si>
    <t>Ley 594 de 2000. Acuerdo 42 de 2002 del Archivo General de la Nación. Acuerdo 027 de 2006 del Archivo General de la Nación. Decreto 1080 de 2015 Articulo 2.8.2.5.8</t>
  </si>
  <si>
    <t>SENSIBLE [B3]</t>
  </si>
  <si>
    <t>INSTRUMENTOS DE CONTROL DE COORDINACION INTERINSTITUCIONAL</t>
  </si>
  <si>
    <t>Decreto 4062 de 2011 Artículo 18 de la UAEMC.</t>
  </si>
  <si>
    <t>INSTRUMENTOS DE CONTROL DE SOCIALIZACIÓN DE NORMATIVA DE VERIFICACIÓN MIGRATORIA</t>
  </si>
  <si>
    <t>Registro de las orientaciones y sancionamientos en temas de verificación migratoria de acuerdo con las normas migrantes vigentes.</t>
  </si>
  <si>
    <t>POLITICAS DE VERIFICACIÓN MIGRATORIA</t>
  </si>
  <si>
    <t>Instrumento archivístico de control y recuperación que describe de manera exacta y precisa las series o asuntos de un archivo de gestión de las dependencias</t>
  </si>
  <si>
    <t>COORDINADOR(A) VERIFICACIÓN Y SUSTANCIACIÓN</t>
  </si>
  <si>
    <t>ESTUDIOS CARACTERIZACION SOBRE LA PERMANENCIA DE EXTRANJEROS</t>
  </si>
  <si>
    <t>Decreto 4062 de 2011 Artículo 18 numeral 4</t>
  </si>
  <si>
    <t>ORDENES</t>
  </si>
  <si>
    <t>ORDENES DE TRABAJO DE VERIFICACION MIGRATORIA</t>
  </si>
  <si>
    <t>La orden de trabajo es un documento que contiene un procedimiento inscrito en el marco de la planificación de actividades misionales, dentro de un sistema de producción. Su finalidad es la clasificación sistemática de unas labores o tareas destinadas a cumplir un objetivo, a partir del empleo de recursos, fijación de tiempos y objetivo a cumplir.</t>
  </si>
  <si>
    <t>Decreto 834 de 2013. Artículo 32 en concordancia con el Concepto 1279 del 2000 de la Sala de Consulta y Servicio Civil del Consejo de Estado. Guía MEG.09. Activos de la información, numeral a "Clasificación y Valoración de la información según su confidencialidad, numeral 5.2. "Tablas de confidencialidad, integridad y disponibilidad". Ley 1712 de 2014 articulo 19,20,21 y 22.</t>
  </si>
  <si>
    <t>SENSIBLE [M3]</t>
  </si>
  <si>
    <t>PLANES ANUALES DE VERIFICACION</t>
  </si>
  <si>
    <t>Es una instrumento donde se coordina los protocolos para la verificación migratoria y el cumplimiento de la normatividad migratoria por parte de personas naturales o jurídicas.</t>
  </si>
  <si>
    <t>\\SVMGODH50493\Derechos Humanos</t>
  </si>
  <si>
    <t>Artículo 1 de la Resolución 1261 de 2014 que modifica el artículo 9 de la Resolución 1184 de 2012, numeral 3.</t>
  </si>
  <si>
    <t>INSTRUMENTOS ARCHIVISTICOS</t>
  </si>
  <si>
    <t>COORDINADOR(A) OBSERVACIÓN DE DERECHOS HUMANOS</t>
  </si>
  <si>
    <t>Ley 594 de 2000. Acuerdo 42 de 2002 del Archivo General de la Nación. Acuerdo 027 de 2006 del Archivo General de la Nación. Decreto 1080 de 2015 Artículo 2.8.2.5.8</t>
  </si>
  <si>
    <t>PROGRAMAS DE DERECHOS HUMANOS</t>
  </si>
  <si>
    <t>INVESTIGACIÓN PENAL DE DELITOS ASOCIADOS A LAS DINÁMICAS MIGRATORIAS</t>
  </si>
  <si>
    <t>Documentación física y digital producto de las investigaciones penales de delitos asociados a las dinámicas migratorias, que mediante la dirección de la Fiscalía General de la Nación y donde Migración Colombia actúa como Policía Judicial (Ley 2136 del 04 de agosto de 2021 - Decreto Ley 4062 del 31 de octubre de 2011), se genera mediante el Plan Metodológico y demás órdenes de Policía Judicial emitidas por el Fiscal Instructor. Las investigaciones penales donde Migración Colombia actúa como Policía Judicial tienen como marco normativo el Código Penal, Código de Procedimiento Penal y Manual Único de Policía y utiliza el SPOA para apoyar la gestión entre los Fiscales instructores de los procesos penales y los funcionarios de Policía Judicial.</t>
  </si>
  <si>
    <t>COORDINADOR(A)INVESTIGACIONES ANTITRATA Y ANTITRÁFICO</t>
  </si>
  <si>
    <t xml:space="preserve"> 
FUNCIONARIOS ASIGNADOS A POLICÍA JUDICIAL DE LA SUBDIRECCIÓN DE VERIFICACIÓN MIGRATORIA DE MIGRACIÓN COLOMBIA</t>
  </si>
  <si>
    <t>* Constitución Política 
* Código Penal
* Código de Procedimiento Penal
* Manual Único de Policía
* Decreto Ley 4062 del 31-OCT-2011
* Ley 2136 del 04-AGO-2021
* Resolución 0462 de 24-ABR-2013
* Resolución 1049 del 17-JUL-2013
* Resolución 2412 del 17-DIC-2013
* Resolución 395 del 26-FEB-2014
* Resolución 0955 del 18-ABR-2018
* Resolución 1286 del 31-MAR-2022</t>
  </si>
  <si>
    <t>RESERVADO [A1]</t>
  </si>
  <si>
    <t>ORDEN DE TRABAJO - POLICIA JUDICIAL - GESTION VERIFICACION MIGRATORIA</t>
  </si>
  <si>
    <t xml:space="preserve">Las órdenes de Policía Judicial emitidas por el Fiscal Instructor a funcionarios de Policía Judicial de Migración Colombia que requieren un desplazamiento para su realización, deben ser formalizadas mediante una Orden de Trabajo de Policía Judicial en cumplimiento de lo preceptuado en el Proceso : Gestión de Verificación Migratoria en formato (Código: MVF.01   Versión:  6). Con la entrega de la orden de Policía Judicial u orden superior, los funcionarios de Policía Judicial presentan un Plan de Trabajo el cual deberá ser aprobado por el señor Subdirector de Verificación Migratoria, para la gestión de la comisión de trabajo.  La Orden de Trabajo es generada por el Coordinador del Grupo y firmada por los funcionarios que realizarán la comisión, la cual debe contener: Fecha, número de comisión, radicado Orfeo, carnet funcionarios, objeto de la orden, referencia, término, área geográfica, recursos logísticos, instrucciones generales, instrucciones específicas y firmas.       </t>
  </si>
  <si>
    <t>Proceso	:	Gestión de Verificación Migratoria
Formato 	: 	Código: MVF.01   
Versión	:  	6</t>
  </si>
  <si>
    <t>INSTRUMENTOS DE GESTIÓN Y ARCHIVO</t>
  </si>
  <si>
    <t>Para el cabal desarrollo y cumplimiento de las órdenes de Policía Judicial emitidas por los Fiscales Instructores a funcionarios de Policía Judicial de Migración Colombia que requieren los equipos de computo como instrumento de gestión y archivo. Así mismo, los equipos de computo se requieren para establecer el acceso o la interfase del sistema SPOA de la Fiscalía General de la Nación, como elemento técnico de comunicación entre el Fiscal y su Policía Judicial.  Los equipos de cómputo, han sido asignados por la Subdirección Administrativa y Financiera de Migración Colombia a los funcionarios de Policía Judicial de la Subdirección de Verificación Migratoria.</t>
  </si>
  <si>
    <t>GESTIÓN DE ADMINISTRATIVA</t>
  </si>
  <si>
    <t>SUBDIRECTOR(A) ADMINISTRATIVA Y FINANCIERA</t>
  </si>
  <si>
    <t>Funcionarios de la subdirección Administrativa y Financiera
Grupos de trabajo
Usuarios Internos y externos</t>
  </si>
  <si>
    <t>Funcionarios de la subdirección Administrativa y Financiera
Grupos de trabajo
Usuarios Internos y externos
CONTROL INTERNO</t>
  </si>
  <si>
    <t xml:space="preserve">Decreto 4062 de 2011 del Ministerio de Relaciones Exteriores, artículo 21 numeral 7; Informes requeridos por las entidades de Control. Directiva 53 de 2013. Informes de gestión e informes a organismos de control. </t>
  </si>
  <si>
    <t>Decreto 4062 de 2011 del Ministerio de Relaciones Exteriores, Artículo 21 numeral 7; Informes requeridos por las entidades de Control. Directiva 53 de 2013. Informes de gestión e informes a organismos de control.</t>
  </si>
  <si>
    <t>Ley 594  de 2000. Acuerdo 42 de 2002 del Archivo General de la Nación. Acuerdo 027 de 2006 del Archivo General de la Nación. Decreto 1080  de 2015 Artículo 2.8.2.5.8.</t>
  </si>
  <si>
    <t>ACTOS ADMINISTRATIVOS</t>
  </si>
  <si>
    <t>Ley 1437 de 2011. Decreto 1609 de 2015.  Resolución 0942 de 2013 Delegación y desconcentración de funciones en materia contractual, ordenación del gasto, autorización de comisiones y desplazamientos, articulo 1, numeral 2, literal d. Resolución 007 de 2014. Delegación Cajas Menores.</t>
  </si>
  <si>
    <t>Documentos que contienen información resultante del análisis, verificación, ajuste y aprobación al plan de compras de la Migración Colombia
•  Acta del Comité de Compras</t>
  </si>
  <si>
    <t>Agrupación documental, que evidencia las actividades administrativas para llevar a cabo el control y el mantenimiento preventivo y correctivo de bienes inmuebles, contiene las siguientes tipologías:
• Acta de entrega- historia de bienes inmuebles
• Escritura pública
• Matricula inmobiliaria
• Pago de impuestos 
• Avalúo del bien inmueble
• Licencia de construcción
• Diagnóstico por Regional
• Concepto técnico
• Plano del bien inmueble
• Instrumento de control del mantenimiento preventivo y correctivo de edificaciones
• Informe del bien inmueble
• Plan Especial de Manejo y Protección de Bienes Inmuebles de Interés Cultural (bienes de interés cultural)
• Estudio de Diagnostico (bienes de interés cultural)
• Estudio Histórico y valoración del BIC (bienes de interés cultural)
• Plan de divulgación (bienes de interés cultural)
• Acta de participación ciudadana (bienes de interés cultural)</t>
  </si>
  <si>
    <t>COORDINADOR(A) GRUPO ADMINISTRATIVO</t>
  </si>
  <si>
    <t>Historias de vehículos</t>
  </si>
  <si>
    <t>Resolución 2325 de 2018 de la UAEMC articulo 2, numerales 15, 16, 17, 18 y 19.</t>
  </si>
  <si>
    <t>Historias de armamento y equipos de seguridad</t>
  </si>
  <si>
    <t>COORDINADOR(A) DE SEGURIDAD FISICA Y VIGILANCIA</t>
  </si>
  <si>
    <t>Resolución 2325 de 2018 de la UAEMC articulo 2, numeral 13 y 14.</t>
  </si>
  <si>
    <t>INSTRUMENTOS ARCHIVÍSTICOS</t>
  </si>
  <si>
    <t>Documento de control y recuperación que describe de manera exacta y precisa las series o asuntos de un archivo de gestión de las dependencias, que contiene las siguientes tipologías:
• Inventario documental
• Relación de entrega de documentos
• Comunicación remisoria de transferencia o relación</t>
  </si>
  <si>
    <t xml:space="preserve"> Acuerdo 42 de 2002 del Archivo General de la Nación. 
Acuerdo 027 de 2006 del Archivo General de la Nación. Decreto 1080  de 2015 Artículo 2.8.2.5.8.</t>
  </si>
  <si>
    <t>Documentos que contienen la lista de bienes, obras y servicios que pretenden adquirir durante el año y en los que La entidad estatal señala la necesidad y la obra o el servicio que satisface esa necesidad, por medio del clasificador de bienes y servicios, e indicar el valor estimado del contrato, el tipo de recursos con cargo a los cuales la entidad estatal pagará el bien, obra o servicio, la modalidad de selección del contratista y la fecha aproximada en la cual la entidad estatal iniciará el proceso de contratación
• Plan anual de adquisiciones
• Programa adquisición de bienes y servicios
• Modificación al plan de adquisiciones</t>
  </si>
  <si>
    <t>Resolución 2325 de 2018. articulo 2, numeral 3 y 5. Ley 80 de 1993. Ley 962 de 2015 Ley 1474 de 2011. Ley 1510 de 2011.</t>
  </si>
  <si>
    <t>Documentos que, evidencia la planeación que desarrolla una entidad para asegurar el correcto funcionamiento de la maquinaria y equipo con el que cuenta una entidad, por medio de acciones correctivas, preventivas y periódicas, contiene las siguientes tipologías:
• Diagnóstico de maquinaria y equipo
• Plan de mantenimiento de maquinaria y equipo</t>
  </si>
  <si>
    <t>Resolución 2325 de 2018. articulo 2, numeral 3 y 5.</t>
  </si>
  <si>
    <t xml:space="preserve">Documentos que,  corresponden al instrumento de planificación para las acciones, mecanismos, estrategias y medidas, que deben adoptar de manera obligatoria las diferentes entidades públicas o privadas, para evitar y reducir significativamente la ocurrencia de accidentes de tránsito, contiene las siguientes tipologías documentales:
• Plan estratégico de seguridad vial
• Concepto de aprobación
• Comunicación interna
</t>
  </si>
  <si>
    <t>Ley 1503 de 2011. Decreto 285 de 2013. Decreto 1079 de 2015. Resolución Nº 0001565 de 2014 del Ministerio de Transporte. Resolución Nª 0001231 de 2016 del Ministerio de Transporte.</t>
  </si>
  <si>
    <t>Resolución 2325 de 2018, artículo 2 numeral  10,11 y 12</t>
  </si>
  <si>
    <t>Documentos que evidencian las tareas que realizan periódicamente para evitar que el deterioro o daño en los equipos o instalaciones locativas de una entidad, contiene las siguientes tipologías documentales:
• Cronograma de actividades
• Programa de mantenimiento
• Diagnóstico de bienes e instalaciones
• Informe de programación de mantenimiento
• Informe de mantenimiento de las instalaciones y bienes
• Informe período del seguimiento de las instalaciones y bienes</t>
  </si>
  <si>
    <t>COORDINADOR(A) GRUPO DE ARCHIVO Y CORRESPONDENCIA</t>
  </si>
  <si>
    <t>Ley 962 de 2005. Ley 80 de 1993</t>
  </si>
  <si>
    <t>Documentos que evidencian los procesos de eliminación documental, resultado de la aplicación de las disposiciones finales registradas para series y subseries en Tablas de Retención Documental y Tablas de valoración documental, contiene las siguientes tipologías documentales:
• Acta de reunión
• Inventario de documentos a eliminar
• Registro de publicación en sitio web del inventario de documentos a eliminar
• Derecho de petición
• Concepto técnico de valoración</t>
  </si>
  <si>
    <t>Artículo 15, Acuerdo 004 de 2013. Ley 594 del 14 de julio de 2000.</t>
  </si>
  <si>
    <t>Documento que refleja las comunicaciones oficiales enviadas que conforman un registro consecutivo en razón del número de radicación y se administran en la unidad de correspondencia o la que haga sus veces, contiene las siguientes tipologías documentales:
• Copia de comunicaciones oficiales
• Acta cierre anual de consecutivo
• Listado de números radicados anulados</t>
  </si>
  <si>
    <t xml:space="preserve">Artículo 11, Acuerdo 060 de 2001. Ley 594 del 14 de julio de 2000. </t>
  </si>
  <si>
    <t>Documento que registra a la definición de las series y subseries documentales que produce una entidad en cumplimiento de sus funciones.
• Banco Terminológico de series y subseries documentales</t>
  </si>
  <si>
    <t xml:space="preserve">Ley 594 del 14 de julio de 2000. Decreto 1080 del 26 de mayo del 2015 Artículo 2.8.2.5.8. </t>
  </si>
  <si>
    <t>Documentos que reflejan la jerarquización dada a la documentación que produce una entidad, por medio de secciones, subsecciones, series y subseries, contiene las siguientes tipologías documentales:
• Cuadro de clasificación documental</t>
  </si>
  <si>
    <t>Ley 594 del 2000 Acuerdo 027 de 2006 Artículo 1. Acuerdo 5  de 2014. Decreto 1080 de 2015 Artículo 2.8.2.5.8.</t>
  </si>
  <si>
    <t>Documentos que reflejan el control y recuperación que describe de manera exacta y precisa las series o asuntos de los documentos que se encuentran en el Archivo Central:
• Inventario documental</t>
  </si>
  <si>
    <t>Ley 594 de 2000. Acuerdo 42 de 2022. Acuerdo 027 del 2006 Artículo 1. Decreto 1080 de 2015 Artículo 2.8.2.5.8.</t>
  </si>
  <si>
    <t>Documentos archivístico de control y recuperación que describe de manera exacta y precisa las series o asuntos de un el archivo de gestión de las dependencias, contiene las siguientes tipologías documentales:
• Inventario documental
• Relación de entrega de documentos
• Comunicación remisoria de transferencia o relación</t>
  </si>
  <si>
    <t xml:space="preserve"> Ley 594 de 2000. Acuerdo 42 de 2002. Acuerdo 027 de 2006 Artículo 1. Decreto 1080 de 2015 Artículo 2.8.2.5.8.</t>
  </si>
  <si>
    <t>Documentos archivístico que plasma la planeación de la función archivística, en articulación con los planes y proyectos estratégicos de las entidades, contiene las siguientes tipologías documentales:
• Plan Institucional de Archivos - PINAR                
• Acta de aprobación del PINAR
• Directiva de adopción del PINAR</t>
  </si>
  <si>
    <t xml:space="preserve">Manual de formulación del Plan Institucional de Archivos -  PINAR. Ley 594 de 2000. Ley 1712 de 2014. Decreto 1080 de 2015 Artículo 2.8.2.5.8. </t>
  </si>
  <si>
    <t>Documento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  contiene las siguientes tipologías documentales:
• Programa de Gestión Documental - PGD
• Resolución de aprobación del PGD
• Directiva de adopción del PGD</t>
  </si>
  <si>
    <t>Decreto 1080 de 2015  artículo 2.8.2.5.11,  Resolución 297 de 2012 articulo 22, numeral 1, 2 y 6. de 2000. Ley 1712 de 2014. Decreto 1080 de 2015. Norma ISO 15489. Información y documentación – Gestión de documentos</t>
  </si>
  <si>
    <t>TABLAS DE RETENCIÓN DOCUMENTAL</t>
  </si>
  <si>
    <t>Listado de series y subseries documentales en el cual se identifican sus condiciones de acceso y restricción.
• Tabla de control de acceso</t>
  </si>
  <si>
    <t>Ley 594 de 2000. Ley 1712 de 2014. Decreto 1080 de 2015. Artículo 2.8.2.5.8.</t>
  </si>
  <si>
    <t>Agrupación documental en la que se conservan los documentos mediante los cuales se registra la relaboración, actualización y trámite de convalidación de las Tablas de Retención Documental de una entidad.
• Tabla de Retención Documental
• Resolución de aprobación de las TRD
• Solicitud de convalidación
• Conceptos Técnicos AGN
• Acta de mesa de trabajo
• Acta de Pre comité Evaluador de documentos
• Acta Comité Evaluador de documentos.
• Certificado convalidación de TRD
• Metodología de implementación
• Registro de publicación
• Certificado de inscripción en el Registro Único de Series Documentales. 
• Registro de asistencia</t>
  </si>
  <si>
    <t>Ley 594 de 2000. Decreto 1080 de 2015 Artículo 2.8.2.5.8. Acuerdo 004 de 2019.</t>
  </si>
  <si>
    <t>Documentos que permiten certificar la recepción de los documentos, por parte de los funcionarios competentes, así como el seguimiento a los tiempos de respuesta de las comunicaciones recibidas.
• Planillas de control de comunicaciones oficiales
• Planillas de imposición
• Planillas de entrega de correspondencia</t>
  </si>
  <si>
    <t xml:space="preserve">Resolución 0297 de 2012, articulo 22, numeral 5. Ley 594 de 2000. Acuerdo 060 de 2001. </t>
  </si>
  <si>
    <t>Documento que permite identificar las necesidades de capacitación de Migración Colombia sobre el manejo, administración y conservación de los archivos y documentos que posee a nivel nacional, de conformidad con la normatividad vigente y los procedimientos que se determinen para tal fin, en especial, los parámetros fijados por el Archivo General de la Nación.
• Acta de reunión de socialización
• Planilla de asistencia a socialización</t>
  </si>
  <si>
    <t>Resolución 297 de 2012, articulo 22, numeral 4.</t>
  </si>
  <si>
    <t>Documento donde se establecen las acciones a corto, mediano y largo plazo que tienen como fin implementar los programas, procesos y procedimientos, tendientes a mantener las características físicas y funcionales de los documentos de archivo conservan con sus características de autenticidad, integridad, inalterabilidad, originalidad, fiabilidad y disponibilidad a través del tiempo.
• Plan de conservación documental
• Resolución de aprobación del Plan de Conservación Documental</t>
  </si>
  <si>
    <t xml:space="preserve">Resolución 207 de 2012, artículo 11, numeral 2.  Ley 594  de 2000. Acuerdo 006 de 2014. </t>
  </si>
  <si>
    <t>Documento que establece las acciones a corto, mediano y largo plazo que tienen como fin implementar los programas, estrategias, procesos y procedimientos, tendientes a asegurar la preservación a largo plazo de los documentos electrónicos de archivo. 
• Plan de Preservación Digital a largo plazo
• Acto administrativo de aprobación Plan de Preservación Digital a largo plazo</t>
  </si>
  <si>
    <t xml:space="preserve"> Ley 594 de 2000. Acuerdo 006 de 2014</t>
  </si>
  <si>
    <t>Registro del proceso técnico, administrativo y legal mediante el cual se trasladan los documentos  del archivo de gestión al archivo central, según los tiempos de retención establecidos en tablas de retención documental. 
• Solicitud de transferencia primaria
• Cronograma de transferencias documentales primarias.
• Comunicación remisoria de transferencia primaria</t>
  </si>
  <si>
    <t>Ley 594 de 2000. Acuerdo 042 de 2002. Decreto 1080 de 2015 Título II, capítulo IX.</t>
  </si>
  <si>
    <t>Registro del proceso técnico, administrativo y legal mediante el cual se trasladan los documentos  del archivo central al archivo histórico, según los tiempos de retención establecidos en tablas de retención documental o tablas de valoración documental.
• Solicitud de transferencia secundaria
• Acta de visita Archivo General de la Nación
• Inventario documental de transferencia secundaria.
• Acta de oficialización de transferencia secundaria</t>
  </si>
  <si>
    <t>Modalidad de selección de mínima cuantía mediante un procedimiento sencillo y rápido para escoger al contratista en la adquisición de los bienes, obras y servicios cuyo valor no exceda el diez por ciento (10%) de la menor cuantía con menos formalidades que las demás.
• Designación Comité Estructurador
• Certificado de Disponibilidad Presupuestal
• Estudios Previos
• Cotizaciones - Análisis del Sector
• Respuestas Observaciones
• Adenda al contrato
• Propuestas
• Aceptación de Oferta/Declaratoria Desierta
• Designación Comité Evaluador
• Informe de evaluaciones (Técnico, jurídico, financiero).
• Respuesta Observaciones del Informe de evaluación
• Contrato de mínima cuantía / aceptaciones de oferta
• Registro presupuestal
• Designación de Supervisión.
• Póliza de Garantía  
• Aprobación de la Garantía  
• Acta de Inicio de labores 
• Solicitud de Otrosí/adición/prorroga (si la requiere)
• Certificado de Disponibilidad Presupuestal de la Solicitud de Adición (si la requiere)
• Otrosí/adición/prorroga (si la requiere)
• Registro presupuestal de la Adición (si la requiere)
• Ampliación Póliza de Garantía de la Adición y/o Prorroga.  (si la requiere)
• Aprobación de la Garantía (si la requiere)
• Informes de Supervisión
• Cuenta de Cobro y o factura
• Informe de actividades
• comprobante de pago y soportes de pago
• Creación terceros SIIF II autorización abono en cuenta AGFF.06
• Solicitud de Liquidación (incluido Balance Económico)
• Acta de liquidación 
• Cierre de Expediente</t>
  </si>
  <si>
    <t>COORDINADOR(A) GRUPO DE CONTRATOS</t>
  </si>
  <si>
    <t>Ley 80 de 1993 articulo 55. Prescripción Contractual a los veinte (20) años. Resolución 1159 de 2012 de la UAEMC articulo Segundo y Resolución 0297 de 2012 articulo 21, numerales 1, 2, 6 y 7.</t>
  </si>
  <si>
    <t>Documento que evidencia la trazabilidad del proceso de selección abreviada de subasta inversa
• Designación Comité Estructurador
• Certificado de Disponibilidad Presupuestal
• Estudios previos
• Cotizaciones - Análisis del Sector 
• Aviso convocatoria pública
• Respuestas Observaciones proyecto de pliego
• Resolución de apertura
• Respuestas Observaciones al pliego de condiciones definitivo
• Adenda al contrato
• Propuestas
• Designación Comité Evaluador
• Informe de evaluaciones (Técnico, jurídico, financiero).
• Respuesta Observaciones del Informe de evaluación
• Acta de Audiencia de Subasta Inversa Presencial 
• Resolución de adjudicación/declaratoria desierta 
• Contrato de selección abreviada - subasta inversa - menor cuantía
• Registro presupuestal
• Designación de Supervisión.
• Póliza de Garantía 
• Aprobación de la Garantía (si la requiere)
• Acta de Inicio de labores  
• Solicitud de Otrosí/adición/prorroga (si la requiere)
• Certificado de Disponibilidad Presupuestal de la Solicitud de Adición (si la requiere)
• Otrosí/adición/prorroga (si la requiere)
• Registro presupuestal de la Adición (si la requiere)
• Ampliación Póliza de Garantía de la Adición y/o Prorroga. (si la requiere)
• Aprobación de la Garantía (si la requiere)
• Informes de Supervisión
• Cuenta de Cobro y o factura
• Informe de actividades
• comprobante de pago y soportes de pago
• Creación terceros SIIF II autorización abono en cuenta AGFF.06
• Solicitud de liquidación (incluido Balance Económico) 
• Acta de liquidación 
• Cierre del expediente</t>
  </si>
  <si>
    <t>Documentos para contratar para bienes inmuebles de propiedad de Migración Colombia
• Ficha técnica - Estudios Previos
• Certificado de Disponibilidad Presupuestal
• Solicitud de Orden de compra
• Información del proveedor
• Contrato de grandes superficies - Orden de compra
• Registro presupuestal
• Designación de Supervisión.
• Acta de Inicio de labores  
• Solicitud de Otrosí/adición/prorroga (si la requiere)
• Certificado de Disponibilidad Presupuestal de la Solicitud de Adición (si la requiere)
• Otrosí/adición/prorroga (si la requiere)
• Registro presupuestal de la Adición (si la requiere)
• Informes de Supervisión
• Cuenta de Cobro y o factura
• Informe de actividades
• comprobante de pago y soportes de pago
• Solicitud de liquidación (incluido Balance Económico) 
• Acta de liquidación 
• Cierre del expediente</t>
  </si>
  <si>
    <t>Ley 80 de 1993 art 55. Prescripción Contractual a los veinte (20) años. Resolución 1159 de 2012 de la UAEMC articulo Segundo y Resolución 0297 de 2012 articulo 21, numerales 1, 2, 6 y 7.</t>
  </si>
  <si>
    <t>Es un proceso participativo por el cual se busca adquirir mejores condiciones de compra convenientes para un determinado proyecto u obra. Se da un concurso entre proveedores, para otorgarse la adquisición o contratación de un bien o servicio requerido por una organización.
• Designación Comité Estructurador
• Certificado de Disponibilidad Presupuestal
• Estudios Previos
• Cotizaciones - Análisis del Sector 
• Aviso Convocatoria Pública
• Respuestas Observaciones 
• Avisos Licitación
• Resolución de Apertura
• Audiencia de Asignación de Riesgos y Aclaración de Pliegos (Solo Licitación Publica)
• Observaciones al Pliegos de Condiciones en Audiencia Pública
• Respuestas Observaciones proyecto de Pliego de Condiciones
• Adenda al contrato
• Propuestas
• Designación Comité Evaluador
• Informe de Evaluaciones (Técnico, Jurídico, financiero)
• Respuesta Observaciones del informe de evaluación
• Acta de Audiencia de Adjudicación/declaratoria Desierta 
• Resolución de Adjudicación/Declaratoria Desierta 
• Respuesta a observaciones del informe de evaluación
• Contrato por licitación
• Registro Presupuestal
• Designación de Supervisión
• Póliza de Garantía 
• Aprobación de la Garantía (si la requiere)
• Acta de Inicio de labores  
• Solicitud de Otrosí/adición/prorroga
• Certificado de Disponibilidad Presupuestal de la Solicitud de Adición 
• Otrosí/adición/prorroga
• Registro presupuestal de la adición
• Ampliación Póliza de Garantía de la Adición y/o Prorroga. 
• Aprobación de la Garantía (si la requiere)
• Informes de Supervisión
• Cuenta de Cobro y o factura
• Informe de actividades
• Comprobante de pago y soportes de pago
• Creación terceros SIIF II autorización abono en cuenta 
• Solicitud de liquidación (incluido Balance Económico) 
• Acta de liquidación 
• Cierre de expediente</t>
  </si>
  <si>
    <t>El contrato de prestación de servicios es una modalidad de contratación que se celebra cuando se requiere contratar una persona con conocimientos especializados en un área determinada y donde Migración Colombia se obliga a pagar por ello.
• Designación Comité Estructurador
• Certificado de Disponibilidad Presupuestal
• Estudios Previos
• Cotizaciones - Análisis del Sector 
• Certificación de inexistencia de personal 
• Certificación de Contratación e Idoneidad 
• Documentos del Proponente
• Designación Comité evaluador
• Informe de Evaluaciones (Técnico, Jurídico, financiero)
• Contrato de prestación de servicios profesionales y apoyo a la gestión
• Registro Presupuestal
• Designación de Supervisión.
• Acta de Inicio de labores
• Solicitud de Otrosí/adición/prorroga
• Certificado de Disponibilidad Presupuestal de la Solicitud de Adición 
• Otrosí/adición/prorroga
• Registro presupuestal de la adición
• Informe de Supervisión
• Cuenta de Cobro y o factura
• Informe de actividades
• comprobante de pago y soportes de pago
• Creación terceros SIIF II autorización abono en cuenta AGFF.06
• Acta de Solicitud de Terminación de Contrato (incluido Balance Económico)
• Cierre de expediente</t>
  </si>
  <si>
    <t>Artículo 32 de la Ley 80 de 1993. Ley 80 de 1993 art 55. Prescripción Contractual a los veinte (20) años. Resolución 1159 de 2012 de la UAEMC Art Segundo y Resolución 0297 de 2012 Art. 21 Numerales 1, 2, 6 y 7.</t>
  </si>
  <si>
    <t>se suscriben con instituciones públicas, siempre que las obligaciones derivadas de los mismos tengan relación directa con el objeto de la Entidad ejecutora, señalado en la Ley o en sus reglamentos. Las garantías no serán obligatorias en este tipo de contratos.
• Designación Comité Estructurador
• Certificado de Disponibilidad Presupuestal
• Estudios Previos
• Cotizaciones - Análisis del Sector 
• Resolución de Justificación
• Propuestas
• Designación Comité Evaluador
• Informe de evaluaciones (Técnico, jurídico, financiero).
• Contrato de exclusividad - Contratación directa
• Registro presupuestal
• Designación de Supervisión.
• Póliza de Garantía 
• Aprobación de la Garantía 
• Acta de Inicio de labores 
• Solicitud de Otrosí/adición/prorroga(si la requiere)
• Certificado de Disponibilidad Presupuestal de la Solicitud de Adición (si la requiere)
• Otrosí/adición/prorroga(si la requiere)
• Registro presupuestal de la adición(si la requiere)
• Ampliación Póliza de Garantía de la Adición y/o Prorroga. (si la requiere)
• Aprobación de la Garantía (si la requiere)
• Informe de Supervisión
• Cuenta de Cobro y o factura
• Informe de actividades
• comprobante de pago y soportes de pago
• Creación terceros SIIF II autorización abono en cuenta AGFF.06
• Informe Final de Supervisión
• Acta de Solicitud de liquidación (incluido Balance económico) 
• Acta de liquidación
• Cierre de expediente</t>
  </si>
  <si>
    <t>Se suscriben con instituciones públicas, siempre que las obligaciones derivadas de los mismos tengan relación directa con el objeto de la Entidad ejecutora, señalado en la Ley o en sus reglamentos. Las garantías no serán obligatorias en este tipo de contratos.
• Designación Comité Estructurador
• Certificado de Disponibilidad Presupuestal
• Estudios Previos
• Cotizaciones - análisis del Sector 
• Resolución de Justificación
• Propuestas
• Designación Comité Evaluador
• Informe de evaluaciones (Técnico, jurídico, financiero).
• Contrato interadministrativo - Contratación directa
• Registro presupuestal
• Designación de Supervisión.
• Póliza de Garantía 
• Acta de Inicio de labores 
• Solicitud de Otrosí/adición/prorroga (si la requiere)
• Certificado de Disponibilidad Presupuestal de la Solicitud de Adición (si la requiere)
• Otrosí/adición/prorroga(si la requiere)
• Registro presupuestal de la adición(si la requiere)
• Ampliación Póliza de Garantía de la Adición y/o Prorroga. (si la requiere)
• Aprobación de la Garantía (Si la Requiere)
• Informes de Supervisión
• Cuenta de Cobro y o factura
• Informe de actividades
• comprobante de pago y soportes de pago
• Creación terceros SIIF II autorización abono en cuenta AGFF.06
• Acta Solicitud de Terminación Contrato (incluido Balance económico) 
• Acta de Liquidación</t>
  </si>
  <si>
    <t xml:space="preserve">Documentos generados en el proceso de contratación celebrado por las entidades estatales referidos a los estudios necesarios para la ejecución de proyectos de inversión, estudios de diagnóstico, prefactibilidad o factibilidad para programas o proyectos específicos, así como a las asesorías técnicas de coordinación, control y supervisión. Artículo 32 de la Ley 80 de 1993.
• Estudios previos
• Solicitud de personal
• Certificado de insuficiencia o inexistencia de personal en planta
• Certificado de disponibilidad presupuestal
• Análisis de riesgos previsible en el proceso
• Documento de identidad
• Hoja de vida de la Función Pública para personas naturales o personas jurídicas
• Certificaciones de estudios académicos
• Certificaciones de experiencia de trabajo
• Certificado de aportes a seguridad social
• Examen médico pre-ocupacional
• Registro Único Tributario
• Certificado de antecedentes judiciales
• Certificado de antecedentes disciplinarios
• Certificado de afiliación a la ARL
• Tarjeta profesional
• Resolución de adjudicación
• Contrato de Consultoría
• Certificados de registro presupuestal
• Garantía única de responsabilidad civil extracontractual
• Acta de aprobación de póliza
•  Acta de inicio
•  Orden de pago
•  Informe de supervisión de contrato
• Certificación de supervisión
• Cuenta de cobro
• Certificado de aportes a parafiscales
• Acta de terminación y recibido a satisfacción
• Registro de publicación en el SECOP </t>
  </si>
  <si>
    <t xml:space="preserve">Documentos generados en el proceso de contratación celebrado por las entidades estatales para la construcción, mantenimiento, instalación y otros trabajos materiales sobre bienes inmuebles. 
• Estudio previo
• Análisis del sector económico y de los oferentes
• Certificado de disponibilidad presupuestal.
• Análisis de riesgos previsibles en el proceso
• Aviso de convocatoria pública
• Proyecto de pliego de condiciones
• Justificación de contratación directa
• Invitación pública
• Observaciones al proyecto pliego de condiciones
• Respuesta a observaciones al pliego de condiciones
• Resolución de apertura del proceso de contratación
• Pliego de peticiones definitivo
• Actas de manifestación de interés para participar en el proceso
• Adenda al contrato
• Designación de comité evaluador
• Verificación y habilitación de las propuestas
• Observaciones de los oferentes sobre las calificaciones
• Informe final de verificación del comité y calificación final
• Lista de oferentes habilitados para participar en la subasta
• Acta de audiencia de adjudicación
• Solicitud al ordenador del gasto sobre adjudicación del proceso
• Resolución de adjudicación
• Contrato de obra
• Estudios técnicos
• Garantía única y/o de responsabilidad civil extracontractual
• Acta de aprobación de pólizas
• Acta de inicio
• Cronograma estimado de obra
• Informe de interventoría
• Acta de obra
• Acta de recibo final
• Orden de pago
• Acta de liquidación
• Registro publicación en el SECOP
</t>
  </si>
  <si>
    <t>Documentos generados en el proceso de contratación celebrado por las entidades estatales con personas naturales o jurídicas en el cual una parte se obliga, a cambio de una contraprestación, a cumplir en favor de otra, en forma independiente, prestaciones periódicas o continuadas de cosas o servicios. 
• Solicitud de suministros
• Estudios previos
• Análisis del sector económico y de los oferentes
• Certificado de disponibilidad presupuestal
• Verificación plan de compras
• Análisis de riesgos previsibles en el proceso
• Registro de acuerdos comerciales
• Orden de compra
• Aviso de convocatoria pública
• Proyecto de pliego de condiciones
• Justificación de contratación directa
• Invitación pública
• Observaciones al proyecto pliego de condiciones
• Respuesta a observaciones al pliego de condiciones
• Resolución de apertura del proceso de contratación
• Pliego de peticiones definitivo
• Actas de manifestación de interés para participar en el proceso
• Adenda al contrato
• Designación de comité evaluador
• Verificación y habilitación de las propuestas
• Observaciones de los oferentes sobre las calificaciones
• Informe final de verificación del comité y calificación final
• Lista de oferentes habilitados para participar en la subasta
• Acta de audiencia de adjudicación
• Solicitud al ordenador del gasto sobre adjudicación del proceso
• Resolución de adjudicación
• Contrato de suministros
• Certificado de registro presupuestal
• Garantía única y/o de responsabilidad civil extracontractual
• Acta de aprobación de pólizas
• Acta de inicio
• Certificación de supervisión para trámite de pago de contrato de compraventa
• Acta de recibo a satisfacción.
• Orden de pago.
• Acta de liquidación
• Registro publicación en el SECOP</t>
  </si>
  <si>
    <t>Instrumento archivístico de control y recuperación que describe de manera exacta y precisa las series o asuntos de un archivo de gestión de las dependencias.
• Inventario documental
• Relación de entrega de documentos
• Comunicación remisoria de transferencia o relación</t>
  </si>
  <si>
    <t xml:space="preserve"> Ley 594 de 2000. Acuerdo 42 de 2002 del Archivo General de la Nación. Acuerdo 027 de 2006 del Archivo General de la Nación. Decreto 1080  de 2015 Artículo 2.8.2.5.8.</t>
  </si>
  <si>
    <t>Documento que contiene las reglas internas de contratación de una entidad. Establece la forma como opera la Gestión Contractual de las Entidades Estatales, además de dar a conocer a los partícipes del Sistema de Compra Pública la forma en que opera dicha Gestión Contractual
• Manual de contratación</t>
  </si>
  <si>
    <t xml:space="preserve">
Sistema de Gestión Documental ~ ORFEO                      
Archivo Central de Migración Colombia
Archivo Digital 
INTRANET</t>
  </si>
  <si>
    <t>Ley 80 de 1993. Ley 1150 de 2007. Decreto 1510 de 2013. Decreto 1082 de 2015. ceso a la Información Pública Nacional y se dictan otras disposiciones, articulo 19,20,21 y 22.</t>
  </si>
  <si>
    <t>Son documentos que evidencian el proceso precontractual, en especial las propuestas de las licitaciones no seleccionadas. En algunos casos presentan la resolución por medio de la cual se declara desierta o no adjudicada la licitación
• Solicitud del trámite contractual
• Comunicación del Certificado de disponibilidad presupuestal (CDP)
• Proyecto de Pliego de condiciones o invitación a ofertar
• Propuestas no seleccionadas
• Resolución Declaratoria desierta</t>
  </si>
  <si>
    <t xml:space="preserve">Ley 80 de 1993. Ley 1510 de 2013 Artículo 61. Decreto 1082 de 2015. </t>
  </si>
  <si>
    <t>Reportes de las personas naturales y jurídicas que tienen obligaciones contraídas con el Estado y que cumplen los requisitos establecidos en la Ley 901 de 2004. Es elaborado y presentado por las entidades públicas a la Contaduría General de la Nación cada semestre.
• Boletín Diario de Caja.
• Órdenes de Pago No Presupuestales (Ingresos)
• Órdenes de Pago Presupuestales (Ingresos)
• Órdenes de Pago Presupuestales (Pagos Beneficiario Final)
• Relación Pagos Electrónicos
• Relación Notas Crédito
• Relación Órdenes de Transferencia
• Relación Cheques Anulados</t>
  </si>
  <si>
    <t>COORDINADOR(A) GRUPO FINANCIERO</t>
  </si>
  <si>
    <t>Ley 962 de 2005. Resolución 669 de 2008 de la Contaduría General de la República.  Resolución 0297 de 2012, articulo 20, numeral 3.</t>
  </si>
  <si>
    <t>CERTIFICADOS</t>
  </si>
  <si>
    <t>Documento que garantiza la existencia de apropiación presupuestal disponible y libre de afectación para la asunción de compromisos, con cargo al presupuesto de la respectiva vigencia fiscal.
• Solicitud de certificado de disponibilidad presupuestal
• Certificado de Disponibilidad Presupuestal - CDP</t>
  </si>
  <si>
    <t xml:space="preserve">
Sistema de Gestión Documental ~ ORFEO                      
Archivo digital-  Carpeta compartida Presupuesto 2023.</t>
  </si>
  <si>
    <t>COMPROBANTES</t>
  </si>
  <si>
    <t>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 Comprobante contable de egreso</t>
  </si>
  <si>
    <t>Los comprobantes de contabilidad son los documentos en los cuales se resumen las operaciones financieras, económicas, sociales y ambientales de la entidad contable pública. El comprobante de ingreso resume las operaciones relacionadas con el recaudo de efectivo o documento que lo represente.
• Comprobante contable de ingreso</t>
  </si>
  <si>
    <t>CONCILIACIONES BANCARIAS</t>
  </si>
  <si>
    <t>Comparación entre los datos informados por una institución financiera, sobre los movimientos de una cuenta corriente o de ahorros, con los libros de contabilidad de la entidad contable pública, con explicación de sus diferencias, si las hubiere
• Conciliación bancaria
• Boletín diario
• Extracto bancario para conciliaciones bancarias</t>
  </si>
  <si>
    <t>Archivo digital - carpeta compartida conciliaciones bancarias.</t>
  </si>
  <si>
    <t>DECLARACIONES TRIBUTARIAS</t>
  </si>
  <si>
    <t>Documentos que reflejan el pago de las obligaciones tributarias de acuerdo con la normatividad vigente.
• Estados de cuenta 
• Declaraciones Tributarias de Retenciones de ICA 
• Declaraciones Tributarias de Retenciones en la Fuente
• Declaración de Estampillas
• Declaración impuesto FONSECON</t>
  </si>
  <si>
    <t xml:space="preserve">
Sistema de Gestión Documental ~ ORFEO                      
Archivo digital- carpeta compartida Impuestos 2023.</t>
  </si>
  <si>
    <t>Resolución 0297 de 2012, articulo 20, numeral 6.</t>
  </si>
  <si>
    <t>Documentos que reflejan el pago de las obligaciones tributarias de acuerdo con la normatividad vigente.
• Impuesto sobre la renta para la equidad CREE
• Declaración de Retención en la fuente e IVA</t>
  </si>
  <si>
    <t>Archivo digital - carpeta compartida Impuestos 2023.</t>
  </si>
  <si>
    <t>Documento presentado por el contribuyente a la administración de impuestos, para dar cuenta de los activos en el exterior de conformidad con el artículo 1.6.1.13.2.5 del decreto 1625 de 2011.
• Declaración anual de activos en el exterior</t>
  </si>
  <si>
    <t>Archivo digital- carpeta compartida Impuestos 2023.</t>
  </si>
  <si>
    <t>Decreto 624 de 1989. Capitulo II Declaraciones Tributarias. Decreto 3258 de 2002. Ley 863 de 2003. Ley 962 de 2005. Ley 1625 de 2016. Resolución 0297 de 2012. Articulo 20. Numeral 6.</t>
  </si>
  <si>
    <t>Documento presentado por el contribuyente a la administración de impuestos, para dar cuenta del impuesto a las ventas conforme a lo señalado en el artículo 1.6.1.13.2.5 del decreto 1625 de 2011.
•Declaración bimensual de impuestos sobre las ventas – IVA</t>
  </si>
  <si>
    <t>Documento presentado por el contribuyente a la administración de impuestos para dar cuenta de los ingresos susceptibles de incrementar el patrimonio, de conformidad con el artículo 1.6.1.13.2.5 del decreto 1625 de 2011.
• Declaración de Renta y Complementarios o de Ingresos y Patrimonio para Personas Jurídicas y Asimiladas, Personas Naturales y Asimiladas Obligadas a llevar contabilidad.</t>
  </si>
  <si>
    <t>Documento presentado por el contribuyente a la administración de impuestos para dar cuenta de las declaraciones de Retención M86en la Fuente, de conformidad con el artículo 1.6.1.13.2.5 del decreto 1625 de 2011.
• Declaración mensual de retención en la fuente.</t>
  </si>
  <si>
    <t>ESTADOS FINANCIEROS</t>
  </si>
  <si>
    <t>Son aquellos que se preparan para satisfacer necesidades específicas de ciertos usuarios de la información contable. Se caracterizan por tener una circulación o uso limitado y por suministrar un mayor detalle de algunas partidas u operaciones.
• Balance inicial
• Estados financieros de periodos intermedios
• Estados de costos
• Estado de inventarios
• Estados financieros extraordinarios
• Estados de liquidación
• Operaciones Reciprocas- estados financieros
• Estado de cambios en el patrimonio
• Notas a los estados financieros
• Reportes de los estados financieros
• Correos electrónicos- estados financieros</t>
  </si>
  <si>
    <t>Son aquellos que se preparan al cierre de un período para ser conocidos por usuarios indeterminados, con el ánimo principal de satisfacer el interés común del público en evaluar la capacidad de un ente económico para generar flujos favorables de fondos.
• Balance general
• Estado de cambios en el patrimonio
• Estado de cambios en la situación financiera
• Estado de flujos de efectivo
• Estados financieros consolidados
• Operaciones Reciprocas- estados financieros
• Notas a los estados financieros
• Reportes de los estados financieros
• Correos electrónicos- estados financieros</t>
  </si>
  <si>
    <t>Resolución 0297 de 2012, articulo 20, numeral 3.</t>
  </si>
  <si>
    <t>LIBROS CONTABLES AUXILIARES</t>
  </si>
  <si>
    <t>Los libros de contabilidad auxiliares contienen los registros contables indispensables para el control detallado de las transacciones y operaciones de la entidad contable pública, con base en los comprobantes de contabilidad y los documentos soporte.
• Libro diario auxiliar Mensualizado</t>
  </si>
  <si>
    <t>LIBROS CONTABLES PRINCIPALES</t>
  </si>
  <si>
    <t>El Libro Diario presenta en los movimientos débito y crédito de las cuentas, el registro cronológico y preciso de las operaciones diarias efectuadas, con base en los comprobantes de contabilidad.
• Acta de apertura de libro
• Libro diario
• Comprobantes de contabilidad</t>
  </si>
  <si>
    <t>El Libro Mayor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
• Acta de apertura de libro
• Libro mayor</t>
  </si>
  <si>
    <t>LIBROS DE CONTABILIDAD PRESUPUESTAL</t>
  </si>
  <si>
    <t>En este libro deben registrarse el monto estimado de los recursos a ser recaudados en una vigencia fiscal por la entidad pública, su reconocimiento, el monto de los ingresos recaudados, las devoluciones realizadas, así como las modificaciones efectuadas a los respectivos registros, por quienes los administran de acuerdo con la Ley, para cada uno de los conceptos detallados en el acto administrativo que desagrega el Presupuesto de Ingresos de la respectiva entidad
• Libro de registro de ingresos</t>
  </si>
  <si>
    <t>Ley 962 de 2005. Resolución 119 de 2006 de la Contaduría General de la Nación Resolución 669 de 2008 de la Contaduría General de la  Nación. Resolución 0297 de 2012, articulo 20, numeral 1.</t>
  </si>
  <si>
    <t>En este libro deben registrarse los compromisos pendientes de obligar de la vigencia anterior por cada una de las apropiaciones, y que se constituyen en las cuentas por pagar presupuestales al cierre del periodo fiscal, los pagos realizados con cargo a ellas en la vigencia siguiente y los saldos vigentes fenecidos.
• Libro de cuentas por pagar</t>
  </si>
  <si>
    <t>Ley 962 de 2005. Resolución 007 de 2016 de la Contraloría General de la Nación. Resolución 0297 de 2012, articulo 20, numeral 1.</t>
  </si>
  <si>
    <t>El Libro Mayor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
• Libro de legalización del gasto</t>
  </si>
  <si>
    <t>En este libro deben registrarse los compromisos pendientes de obligar de la vigencia anterior por cada una de las apropiaciones, y que constituyeron en reservas presupuestales al cierre del periodo fiscal, las obligaciones y pagos realizados con cargo a ellas en la vigencia siguiente y los saldos vigentes o fenecido
• Libros de registro de reservas presupuestales</t>
  </si>
  <si>
    <t xml:space="preserve">Registro del procedimiento incluye la recepción de los documentos soporte del pago, la revisión del cumplimiento de los requisitos legales de los mismos y el trámite de las órdenes ante las demás dependencias, según corresponda
• Registro presupuestal
• Factura original o cuenta de cobro
• Certificación o soportes pagos parafiscales
• Autorizaciones supervisor o responsable
• Solicitud del supervisor o responsable
• Informe supervisor o responsable
• Certificación del supervisor o responsable
• Soportes resoluciones de viáticos y caja menor
• Hoja de ruta de servicios públicos
• Solicitud de creación de obligación presupuestal
• Obligación presupuestal SIIF
• Cuentas por pagar SIIF
• Comprobante contable SIIF
• Orden de pago presupuestal
• Solicitud de devolución
• Creación terceros SIIF II autorización abono en cuenta
• Original de comprobante de consignación del banco
• Certificación bancaria
• Consignación bancaria
• Solicitud creación de acreedores varios
• Solicitud de reembolso caja menor
• Certificación juramentada para retención en la fuente
• Solicitud de reintegro
• Resolución de caja menor
• Certificado de disponibilidad presupuestal
• Registro presupuestal
• Solicitud de revisión y reembolso
• Reporte SIIF deducciones cajas menores
• Legalización egresos caja menor SIIF
• Egresos caja menor SIIF
• Ejecución caja menor SIIF o Solicitud de reembolso
• Libro de cajas menores
• Recibo compras caja menor régimen simplificado
• Factura de compra
• Comprobante de ingreso almacén
• Acta entrega de elementos a almacén
• Autorización de adquisición de elementos o servicios
• Cotizaciones
• Reportes SIIF
• Vale provisional de caja menor
• Libro auxiliar de bancos caja </t>
  </si>
  <si>
    <t xml:space="preserve">
Sistema de Gestión Documental ~ ORFEO                      </t>
  </si>
  <si>
    <t>Documento por el cual se programa, administra, verifica y aprueba el monto máximo mensual de fondos disponibles para el gasto en cualquier entidad financiada con recursos Públicos.
• Programación anual mensualizado de caja - PAC de las dependencias
• Solicitud del Programa anual mensualizado de caja - PAC de las dependencias
• Registro de modificaciones del Programa anual mensualizado de caja - PAC
• Registro y control del Programa anual mensualizado de caja - PAC
• Proyecto del Programa Anual Mensualizado de Caja PAC
• Programa Anual Mensualizado de Caja PAC
• Resolución aprobación PAC
• Programación PAC Mensualizado recursos nación y propios
• Informe de ejecución mensual PAC
• Correos electrónicos - Gestión PAC</t>
  </si>
  <si>
    <t>Es el desembolso que se hace a los extranjeros o nacionales cuando realizaron alguna consignación por un servicio que no tenia costo alguno.
• Comprobante de Consignación
• Comunicación remisoria de la devolución de ingresos
• Solicitud de reintegro de dinero por tramites de extranjería
• Certificación para devolución de dineros consignados 
• Autorización para consignación a un tercero</t>
  </si>
  <si>
    <t>Resolución 0297 de 2012, articulo 20, numeral 1</t>
  </si>
  <si>
    <t>Al iniciar cada vigencia fiscal el responsable de presupuesto o quien haga sus veces expide el certificado de disponibilidad presupuestal y el registro presupuestal del compromiso, tomando como documento soporte la copia del respectivo contrato o acto administrativo que reposa en el archivo del Grupo Financiero, imprime y firma el nuevo registro presupuestal, entrega la copia al Grupo de Contratos y el original se archiva en el Grupo Financiero.
• Acta de constitución de las reservas presupuestales</t>
  </si>
  <si>
    <t>Es el documento que se genera en el SIIF, para la creación de usuarios, que de acuerdo con su competencia deba realizar en este sistema, quienes deben cumplir con las políticas y estándares de seguridad del sistema SIIF Nación. Y llevar un archivo documental de los usuarios.
• Reporte solicitud creación cuenta de usuarios</t>
  </si>
  <si>
    <t>Al iniciar cada vigencia fiscal el responsable de presupuesto o quien haga sus veces expide el certificado de disponibilidad presupuestal y el registro presupuestal del compromiso, tomando como documento soporte la copia del respectivo contrato o acto administrativo que reposa en el archivo del Grupo Financiero, imprime y firma el nuevo registro presupuestal, entrega la copia al Grupo de Contratos y el original se archiva en el Grupo Financiero.
• Registro de vigencia futuras
• Registro presupuestal</t>
  </si>
  <si>
    <t>COORDINADOR(A) GRUPO SOPORTE A LA GESTIÓN REGIONAL</t>
  </si>
  <si>
    <t>Resolución 2412 de 2013, Artículo 4, numeral 3  de la UAEMC.</t>
  </si>
  <si>
    <t>Es el informe presentado por las diferentes regionales, relacionada con las devoluciones de dinero que debe efectuar Migración Colombia por concepto de servicios pagados y no prestados.
• Informe consolidado de recaudo y devoluciones de las regionales
• Informes de novedades para la declaración y pago de impuestos departamentales y municipales
• Informes de devoluciones por servicios no prestados</t>
  </si>
  <si>
    <t>Resolución 2412 de 2013, Artículo 4, numeral 4, 5 de la UAEMC.</t>
  </si>
  <si>
    <t>Registro del pago de los servicios públicos de las sedes de la UEAMEC a nivel nacional.
• Certificación de cumplimiento para pagos de servicios públicos
• Hoja de ruta para pago de servicios públicos
• Reintegro de bienes al almacén</t>
  </si>
  <si>
    <t>Resolución 2412 de 2013, Articulo 4, numeral 10  de la UAEMC.</t>
  </si>
  <si>
    <t>Contienen las deliberaciones y decisiones de las reuniones con el fin de aprobar los requisitos y criterios para la designación de armamento al personal de Migración Colombia, así como fijar el valor del material del armamento, que se va a incorporar a los inventarios como producto de donaciones.
• Actas del Comité de Armamento
• Convocatoria a reunión del Comité de Armamento</t>
  </si>
  <si>
    <t>COORDINADOR(A) GRUPO DE SEGURIDAD FISICA Y VIGILANCIA</t>
  </si>
  <si>
    <t xml:space="preserve">Resolución 63 de 2014. Creación del Comité de Armamento. Directiva 005 de 2014. </t>
  </si>
  <si>
    <t>Acuerdo 42 de 2002 del Archivo General de la Nación. 
Acuerdo 027 de 2006 del Archivo General de la Nación. Decreto 1080  de 2015 Artículo 2.8.2.5.8.</t>
  </si>
  <si>
    <t>Evidencia la participación y representación de Migración Colombia en los escenarios de definición y coordinación interinstitucional que involucren o afecten el ejercicio de la regulación migratoria, previa autorización del Director de la entidad.
• Registros de asistencia
• Solicitud de apoyo institucional
• Comunicación de respuesta de apoyo institucional</t>
  </si>
  <si>
    <t>Conceptos y recomendaciones para formular acciones de mejoramiento a las dependencias que lo requieran.
• Solicitud de asesoría y acompañamiento en seguridad y protección física y de personas
• Concepto sobre seguridad y protección física y de personas
• Cronograma de actividades sobre seguridad y protección física y de personas</t>
  </si>
  <si>
    <t>Contienen las deliberaciones y decisiones de las reuniones con el fin de evaluar de baja de bienes.
• Acta del Comité evaluador de baja de bienes
• Acta de Entrega de Bienes por Baja Definitiva</t>
  </si>
  <si>
    <t>COORDINADOR(A) GRUPO DE INVENTARIOS DE ALMACEN</t>
  </si>
  <si>
    <t>El comprobante de egreso acredita la salida material y real de un bien o elemento del almacén, de tal forma que se cuenta con un soporte para legalizar los registros en almacén y efectuar los asientos de contabilidad.
• Solicitud de egreso de bien de almacén
• Registro de salida almacén
• Comprobante Egreso de almacén
• Acta de entrega de bienes
• Registro de bienes en comodato
• Relación de Egresos
• Responsabilidades en proceso</t>
  </si>
  <si>
    <t>Ley 791 de 2002. Ley 962 de 2005. Resolución 2325 de 2018 de la UAEMC.</t>
  </si>
  <si>
    <t>Documento oficial que acredita el ingreso material y real de un bien o elemento al almacén de la entidad, constituyéndose así en el soporte para legalizar los registros en inventario y efectuar los asientos de contabilidad.
• Solicitud de ingreso de los bienes a almacén
• Comunicación de solicitud del concepto
• Concepto del bien
• Informe de inconsistencias encontradas
• Recibido a satisfacción
• Acta de recibo de bienes
• Comprobante Ingreso al almacén
• Relación de Ingresos
• Certificación de recibido a satisfacción
• Factura de compra
• Ingreso por reintegro</t>
  </si>
  <si>
    <t>Documentación que contiene información sobre la propiedad, administración y mantenimiento de bienes inmuebles de Migración Colombia
• Informe de bienes</t>
  </si>
  <si>
    <t>Resolución 2325 de 2018, articulo 1, numeral 7.</t>
  </si>
  <si>
    <t>Resolución 2325 de 2018, articulo 1, numeral 1, 10  de la UAEMC.</t>
  </si>
  <si>
    <t xml:space="preserve">ACTAS DE COMITÉ ANTICORRUPCIÓN </t>
  </si>
  <si>
    <t xml:space="preserve">Registro de las reuniones para validar la estrategia de lucha contra la corrupción y atención al ciudadano que adoptan las entidades en cumplimiento de las disposiciones. </t>
  </si>
  <si>
    <t>Archivo de la Subdirección de Control Disciplinario Interno</t>
  </si>
  <si>
    <t>CONTROL DISCIPLINARIO INTERNO</t>
  </si>
  <si>
    <t>SUBDIRECTOR(A) DE CONTROL DISCIPLINARIO INTERNO</t>
  </si>
  <si>
    <t>FUNCIONARIOS DEL PROCESO CONTROL DISCIPLINARIO INTERNO</t>
  </si>
  <si>
    <t xml:space="preserve">
Por la pérdida de confidencialidad de la información que se analiza. </t>
  </si>
  <si>
    <t xml:space="preserve">INFORMES A ENTES DE CONTROL </t>
  </si>
  <si>
    <t xml:space="preserve">Documento que consolidada la información requerida por los organismos del Estado. Reporte de ejecución y registro de sanciones. </t>
  </si>
  <si>
    <t xml:space="preserve">En esta etapa de la gestión disciplinaria ya no existe la reserva. </t>
  </si>
  <si>
    <t xml:space="preserve">INFORME DE GESTIÓN </t>
  </si>
  <si>
    <t xml:space="preserve">Documento que incluye las actividades de coordinación, gestión, administración y dirección que se han efectuado durante un período de tiempo.  Lo mas habitual es que se realice trimestral, semestral o anualmente.  </t>
  </si>
  <si>
    <t>PRESENTACIÓN</t>
  </si>
  <si>
    <t>Esta información forma parte de la rendición de cuentas de la Entidad.</t>
  </si>
  <si>
    <t>INSTRUMENTOS ARCHIVÍSTICOS (INVENTARIOS DOCUMENTALES DE ARCHIVO DE GESTIÓN)</t>
  </si>
  <si>
    <t xml:space="preserve">Se tiene disposición de los expedientes inactivos, para la remisión al Archivo General. </t>
  </si>
  <si>
    <t xml:space="preserve">PROCESOS DISCIPLINARIOS </t>
  </si>
  <si>
    <t xml:space="preserve">Es aquel que se adelanta en contra de un servidor ó exservidor público de Migración Colombia para verificar si ha cometido una infracción de las contenidas en el Código General Disciplinario. </t>
  </si>
  <si>
    <t>REGIONAL AMAZONAS</t>
  </si>
  <si>
    <t>DIRECTOR(A) REGIONAL AMAZONAS</t>
  </si>
  <si>
    <t>INSTRUMENTOS DE CONTROL DE COMUNICACIONES OFICIALES</t>
  </si>
  <si>
    <t>Es el soporte del envío correspondiente de las valijas y demás comunicaciones de Migración Colombia que se requieran enviar por el servicios de correo. Las planillas de imposición también son denominadas como ordenes de servicio.</t>
  </si>
  <si>
    <t>Documento en el que se plantean las actividades para motivar el desempeño eficaz y el compromiso de los empleados de una entidad</t>
  </si>
  <si>
    <t>COORDINADOR(A) ADMINISTRATIVO</t>
  </si>
  <si>
    <t>REPORTES DE RECAUDO DE DINERO POR TRÁMITES Y SANCIONES</t>
  </si>
  <si>
    <t>ACTAS DE ENMIENDAS POR INFRACCIONES MIGRATORIAS - PERSONAS NATURALES</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</si>
  <si>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 Manual para el ejercicio de las acciones constitucionales. Esta serie era la denominada PETICIONES, QUEJAS, RECLAMOS, SUGERENCIAS Y FELICITACIONES, y solo debe aplicarse en este contexto.</t>
  </si>
  <si>
    <t>INSTRUMENTOS DE CONTROL - LIBROS DE MINUTAS</t>
  </si>
  <si>
    <t>Orienta y asesora a las Direcciones Regionales de Migración Colombia, en los proceso extranjería, control y verificación migratoria de acuerdo con las normas migratorias vigentes.</t>
  </si>
  <si>
    <t>Resolver en primera instancia los procesos administrativos de competencia de la Regional que se deban adelantar de conformidad con la normatividad vigente.</t>
  </si>
  <si>
    <t>REGISTROS DE MEDIDAS EN CONDICIONES MIGRATORIAS ESPECIALES A NACIONALES</t>
  </si>
  <si>
    <t>Estos documentos contienen las acciones el registro de una situación denominada condiciones migratorias especiales, como polizones, refugiados, repatriados, inadmitidos y deportados o expulsados; y cuya información define la toma de decisiones en el marco de la eficiencia y objetividad, con sujeción a las normas internacionales sobre derechos humanos, la constitución y la ley.</t>
  </si>
  <si>
    <t>REGISTROS DE ENTREGA Y DESTRUCCIÓN DE SELLOS</t>
  </si>
  <si>
    <t>CERTIFICACIONES</t>
  </si>
  <si>
    <t>Este documento contiene información sobre pasaportes perdidos o hurtados aun ciudadano extranjero, que posteriormente se ingresa al aplicativo institucional PLATINUM</t>
  </si>
  <si>
    <t>Documento que contiene el conjunto de medidas necesarias para que los servicios de Verificación Migratoria, Control Migratorio y Extranjería sean prestados con oportunidad, prontitud y eficiencia a nacionales y extranjeros.</t>
  </si>
  <si>
    <t>CORREO ELECTRÓNICO</t>
  </si>
  <si>
    <t>Sistema de Gestión Documental ~ ORFEO
Archivo Central de Migración Colombia ~ 472 
Correo electrónico Director Regional</t>
  </si>
  <si>
    <t>REGIONAL ANDINA</t>
  </si>
  <si>
    <t>DIRECTOR REGIONAL ANDINA</t>
  </si>
  <si>
    <t>FUNCIONARIOS DESPACHO DEL DIRECTOR REGIONAL</t>
  </si>
  <si>
    <t>Decreto 4062 de 2011 Artículo 23, numeral 16.</t>
  </si>
  <si>
    <t>Decreto 4062 de 2011. Artículo 23, numeral 1 y 3.</t>
  </si>
  <si>
    <t>Decreto 4062 de 2011 Artículo 23, numeral 2 y 3.</t>
  </si>
  <si>
    <t>Los proyectos de inversión regional son ejecutados con recursos de financiación externos. SÍ el proyecto es aprobado, por medio de un contrato o convenio los documentos que se generen se consolidaran en el expediente de dicho contrato, en el Grupo de Contratos del Nivel Central.</t>
  </si>
  <si>
    <t>Sistema de Gestión Documental ~ ORFEO</t>
  </si>
  <si>
    <t>COORDINADOR DE APOYO DE LA REGIONAL ANDINA</t>
  </si>
  <si>
    <t>Decreto 4062 de 2011 Artículo 23, numeral 3 y 18.</t>
  </si>
  <si>
    <t>contienen las diferentes decisiones en cuanto a actividades necesarias para el desarrollo, implementación y mejora continua del Sistema Integrado de Gestión de Migración Colombia a nivel regional.</t>
  </si>
  <si>
    <t>Doc reposan en equipo de Secretaria Dirección</t>
  </si>
  <si>
    <t>COORDINADOR(A) GRUPO PROCESOS DE APOYO</t>
  </si>
  <si>
    <t>Resolución 715 de 2017. Artículo 11, parágrafo 1.
Documento realizado por Secretaria Director Regional Andina</t>
  </si>
  <si>
    <t>FUNCIONARIOS GRUPO PROCESOS DE APOYO</t>
  </si>
  <si>
    <t>Resolución0297de2012Artículo28,numeral15.GuíaAGAG04.Paraelmanejo de comunicaciones oficiales.</t>
  </si>
  <si>
    <t>Control de las horas laboradas fuera de la jornada laboral de trabajo y registro del otorgamiento de descansos y compensatorios.</t>
  </si>
  <si>
    <t>Correo Grupo de Apoyo
Carpeta Digital Grupo de Apoyo</t>
  </si>
  <si>
    <t>Resolución0297de2012Artículo28,numeral2.resolcuión1411de2013.Circular 38 de 2016</t>
  </si>
  <si>
    <t>Documento en el que se plantean las actividades para motivar el desempeño eficaz y el compromiso de los empleados de una entidad Criterios de selección</t>
  </si>
  <si>
    <t>Sistema de Gestión Documental ~ ORFEO
Drive compartido Nivel Central</t>
  </si>
  <si>
    <t>ESTA SERIE HACE PARTE DEL PROCESO DOCUMENTAL DE VERIFICACIONES Y EXTRANJERIA</t>
  </si>
  <si>
    <t>DOCUMENTO NO ES UTILIZADO POR LA DEPENDENCIA DESPACHO DIRECTOR REGIONAL ANDINA Y COORDINADOR GRUPO DE APOYO</t>
  </si>
  <si>
    <t>ORFEO</t>
  </si>
  <si>
    <t>FUNCIONARIOS DEL GRUPO DE EXTRANJERIA</t>
  </si>
  <si>
    <t>Norma: Resolución 359 Artículo 4, Resolución 714 de 2015 Artículo 14 y
Resolución 1238 de 2018 Artículo 22.
Reserva: Decreto 1067 de 2015. Artículo 2.2.1.11.4.3. en concordancia con el
Concepto 1279 del 2000 de la Sala de Consulta y Servicio Civil del Consejo de
Estado. Ley 1712 de 2014 articulo 19,20,21 y 22.</t>
  </si>
  <si>
    <t>PLATINUM  Y ORFEO</t>
  </si>
  <si>
    <t>Norma: Resolución 0297 de 2012 Artículo 26 Numerales 1, 4 y 7. Guía MEP.06 Procedimiento expedición de certificados de movimientos migratorios  presencial. MEP.07 Procedimiento expedición de certificados de movimientos migratorios en línea</t>
  </si>
  <si>
    <t xml:space="preserve">
Sistema de Gestión Documental ~ ORFEO
</t>
  </si>
  <si>
    <t xml:space="preserve">FUNCIONARIOS GRUPO DE EXTRANJERIA </t>
  </si>
  <si>
    <t>Norma: Constitución Política de Colombia. Bogotá: 1991. Artículo 23. Ley 1755 de 
2015. Directiva 018 de 2012, numeral 6.3. Directiva 055 de 2013, numeral 5.6.3. 
Adopción del Sistema Nacional de Atención al Ciudadano.</t>
  </si>
  <si>
    <t>Sistema de Información Misional ~ Platinum
Sistema de Gestión Documental ~ ORFEO
Archivo Central de Migración Colombia ~ 472 Funza</t>
  </si>
  <si>
    <t xml:space="preserve">Norma: Resolución 297 de 2012 Artículo 26 Numeral 6. Guía AGDG.01 
Guía de la Historia del Extranjero Única.
Reserva: Decreto 1067 de 2015. Artículo 2.2.1.11.4.3. en concordancia 
con el Concepto 1279 del 2000 de la Sala de Consulta y Servicio Civil 
del Consejo de Estado. Guía MEG.09. Activos de la información, 
numeral a "Clasificación y Valoración de la información según su 
confidencialidad, numeral 5.2. "Tablas de confidencialidad, integridad 
y disponibilidad". Ley 1712 de 2014 por medio de la cual se crea la Ley 
de Transparencia y del Derecho de Acceso a la Información Pública 
Nacional y se dictan otras disposiciones, articulo 19,20,21 y 22. </t>
  </si>
  <si>
    <t xml:space="preserve">Norma: Resolución 297 de 2012 Artículo 33 Numeral 3. Guía AGDG.01 Guía de la 
Historia del Extranjero Única.
Reserva: Decreto 1067 de 2015. Artículo 2.2.1.11.4.3. en concordancia con el 
Concepto 1279 del 2000 de la Sala de Consulta y Servicio Civil del Consejo de 
Estado. Guía MEG.09. Activos de la información, numeral a "Clasificación y 
Valoración de la información según su confidencialidad, numeral 5.2. "Tablas de 
confidencialidad, integridad y disponibilidad". Ley 1712 de 2014 por medio de la cual se crea la Ley de Transparencia y del Derecho de Acceso a la Información Pública Nacional y se dictan otras disposiciones, articulo 19,20,21 y 22. </t>
  </si>
  <si>
    <t>INACTIVO</t>
  </si>
  <si>
    <t>Norma: Ley 594 de 2000. Acuerdo 42 de 2002 del Archivo General de la 
Nación. Acuerdo 027 de 2006 del Archivo General de la Nación. Decreto 1080 
de 2015 Artículo 2.8.2.5.8.</t>
  </si>
  <si>
    <t>Norma: Resolución 0297 de 2012 Artículo 26 numeral 9</t>
  </si>
  <si>
    <t>Evidencia la participación y representación de Migración Colombia en los escenarios de definición y coordinación interinstitucional que involucren o afecten el ejercicio de la regulación migratoria, previa autorización del Director de la entidad.</t>
  </si>
  <si>
    <t>Norma: Resolución 0297 de 2012, Artículos 26 numeral 5.</t>
  </si>
  <si>
    <t>Es el soporte del envío correspondiente de las valijas y demás comunicaciones de Migración Colombia que se requieran enviar por el servicios de correo. Las planillas de imposición también son denominadas como ordenes de servicio y planillas de entrega de correspondencia.</t>
  </si>
  <si>
    <t>Norma: Resolución 0297 de 2012 Artículo 33 numeral 15. Guía AGAG 04. Para el 
manejo de comunicaciones oficiales.</t>
  </si>
  <si>
    <t>Norma: Resolución 0297 de 2012 Artículo 33 numeral 9.</t>
  </si>
  <si>
    <t>Norma: Resolución 0297 de 2012 Artículo 33 numeral 2.</t>
  </si>
  <si>
    <t>Este documento registra la entrega o devolución a cada funcionario que tenga asignada la función, del sello de control migratorio, extranjería o verificaciones; que es producido y suministrado por el área misional de Migración Colombia, para dejar la evidencia de control de la Entidad, que son Actas de destrucción, Acta de entrega de Sellos, control de consumo de tinta, Solicitud de elaboración de Sellos.</t>
  </si>
  <si>
    <t xml:space="preserve">
Sistema de Gestión Documental ~ ORFEO
Archivo Central de Migración Colombia ~ 472 Funza</t>
  </si>
  <si>
    <t>Norma: Resolución 0252 de 2012. Resolución 0297 de 2012 Artículo 26 
numeral 11. Guía MG 01. Sellos de las actividades de control 
migratorio, extranjería y verificación migratoria.</t>
  </si>
  <si>
    <t>Norma: Ley 961 de 2005. Artículo 3, el numeral 98 del artículo 4, el numeral 16 del artículo 10, artículo 25 del Decreto Ley 4062 de 2</t>
  </si>
  <si>
    <t>Norma: Resolución 297 de 2012 Artículo 33. Guía MG.02. Registro y cancelación
de restricciones y salidas del país.
Reserva: Decreto 1067 de 2015. Artículo 2.2.1.11.4.3. en concordancia con el
Concepto 1279 del 2000 de la Sala de Consulta y Servicio Civil del Consejo de
Estado. Ley 1712 de 2014 por medio de la cual se crea la Ley de Transparencia y
del Derecho de Acceso a la Información Pública Nacional y se dictan otras
disposiciones, articulo 19,20,21 y 22. Resolución 1351 de 2018 por la que actualiza la política general de seguridad y privacidad de la información de la UAEMC.</t>
  </si>
  <si>
    <t>Norma: Ley 1437 de 2011. Decreto 1609 de 2015. Resolución 0297 de 2012 
Artículo 26 numeral 3. MEI.02 Instructivo para corrección de información en 
base de datos PNC. Directiva 017 de 2018.</t>
  </si>
  <si>
    <t>FUNCIONARIOS DESPACHO DEL DIRECTOR REGIONAL
GRUPO DE VERIFICACIONES</t>
  </si>
  <si>
    <t>FISICO (BODEGA MONTEVIDEO) Y DIGITAL (ORFEO)http://172.20.3.180/orfeo/index_frames.php?PHPSESSID=231130113943o10121351951942&amp;fechah=20231130_1701387583&amp;krd=51951942&amp;swLog=1&amp;orno=1</t>
  </si>
  <si>
    <t>FUNCIONARIOS DEL GRUPO DE VERIFICACIONES</t>
  </si>
  <si>
    <t>Reserva: Decreto 1067 de 2015. Artículo 2.2.1.11.4.3. en concordancia con el Concepto 1279 del 2000 de la Sala de Consulta y Servicio Civil del Consejo de Estado. Ley 1712 de 2014 por medio de la cual se crea la Ley de Transparencia y del Derecho de Acceso a la Información Pública Nacional y se dictan otras disposiciones, articulo 19,20,21 y 22. Resolución 1351 de 2018 por la que actualiza la política general de seguridad y privacidad de la información de la UAEMC.</t>
  </si>
  <si>
    <t>(Norma: Ley 594  de 2000. Acuerdo 42 de 2002 del Archivo General de la Nación. Acuerdo 027 de 2006 del Archivo General de la Nación. Decreto 1080  de 2015 Artículo 2.8.2.5.8.)</t>
  </si>
  <si>
    <t xml:space="preserve">EN CARPETAS DE CARTON, CAJAS DE ARCHIVO EN MUEBLE DE ARCHIVADOR METALICO, CUARTO PISO. </t>
  </si>
  <si>
    <t>Norma: Resolución 297  de 2012. Artículo 27 numeral 13.</t>
  </si>
  <si>
    <t>Definición: Orienta y asesora a las Direcciones Regionales de Migración Colombia, en los proceso extranjería, control y verificación migratoria de acuerdo con las normas migratorias vigentes.</t>
  </si>
  <si>
    <t xml:space="preserve">EN CARPETAS CON LOGO DE MIGRACIÓN, EN CAJAS, CUARTO DE ARCHIVO, CUARTO PISO. </t>
  </si>
  <si>
    <t>Norma: Resolución 0297 de 2012, Artículos 27, numeral 7</t>
  </si>
  <si>
    <t>Resolver en primera instancia los procesos administrativos de competencia de la Regional que se deban adelantar de conformidad con la normatividad vigente. Aplica para personería jurídica y naturales nacionales y extranjeros.</t>
  </si>
  <si>
    <t>Resolver en primera instancia los procesos administrativos de competencia de la Regional que se deban adelantar de conformidad con la normatividad vigente. Aplica para personas naturales Nacionales.</t>
  </si>
  <si>
    <t>Definición: Estos documentos contienen las acciones el registro de una situación denominada condiciones migratorias especiales, como polizones, refugiados, repatriados, inadmitidos y deportados o expulsados; y cuya información define la toma de decisiones en el marco de la eficiencia y objetividad, con sujeción a las normas internacionales sobre derechos humanos, la constitución y la ley.</t>
  </si>
  <si>
    <t>Este documento registra la entrega o devolución a cada funcionario que tenga asignada la función, del sello de control migratorio, extranjería o verificaciones; que es producido y suministrado por el área misional de Migración Colombia, para dejar la evidencia de control de la Entidad.</t>
  </si>
  <si>
    <t>Actualmente la Coordinación de Verificaciones migratorias Regional Andina - Calle 100, no tiene sellos asignados para sus tramites.</t>
  </si>
  <si>
    <t>RESERVADO [M3]</t>
  </si>
  <si>
    <t>Consolidado del registro de pagos realizados en las dependencias autorizadas por Migración Colombia por la prestación de servicios o trámites, y sus soportes. Por el tipo de soportes e deberán seguir las indicaciones en materia de conservación que dé el Grupo de Archivo y Correspondencia.</t>
  </si>
  <si>
    <t xml:space="preserve">EN CARPETAS DE CARTON, CAJAS DE ARCHIVO EN MUEBLE DE ARCHIVADOR CON LLAVE, SEXTO PISO. </t>
  </si>
  <si>
    <t>Ley 961 de 2005. Artículo 3, el numeral 98 del artículo 4, el numeral 16 del artículo 10, artículo 25 del Decreto Ley 4062 de 2011. Resolución 058 de 2012. Decreto 1067 de 2015. Resolución 284 de 2017.</t>
  </si>
  <si>
    <t xml:space="preserve">Sistema de Información Misional ~ Platinum
Sistema de Gestión Documental ~ ORFEO
</t>
  </si>
  <si>
    <t>FUNCIONARIOS ADSCRITOS AL CFSM TOCANCIPA</t>
  </si>
  <si>
    <t>INTRANET                                                                                                                   CORREO ELECTRONICO</t>
  </si>
  <si>
    <t>FUNCIONARIOS DESPACHO DEL DIRECTOR REGIONAL
CFSM TOCANCIPA</t>
  </si>
  <si>
    <t>CORREO ELECTRONICO</t>
  </si>
  <si>
    <t xml:space="preserve">CORREO ELECTRONICO                                                                                SECOP II                                                   </t>
  </si>
  <si>
    <t>FUNCIONARIOS DESPACHO DEL DIRECTOR REGIONAL Y FUNCIONARIOS DE LA DEPENDENCIA ADMINISTRAIVA Y DESPACHO DEL DIRECTOR REGIONAL
CFSM TOCANCIPA</t>
  </si>
  <si>
    <t>FUNCIONARIOS DEL GRUPO DE EXTRANJERIA
CFSM TOCANCIPA</t>
  </si>
  <si>
    <t>FUNCIONARIOS ADSCRITOS AL CFSM TOCANCIPA
FUNCIONARIOS EXTRANJERÍA</t>
  </si>
  <si>
    <t>Conjunto de documentos correspondientes al registro de datos que se tiene de un extranjero así como datos biográficos, generales y documentos como la visa, pasaporte, prórroga de permanencia, entre otros. La numeración de los expedientes la otorga el Sistema de Información en forma consecutiva e independiente.</t>
  </si>
  <si>
    <t>FUNCIONARIOS ADSCRITOS AL CFSM TOCANCIPA
FUNCIONARIOS VERIFICACIONES</t>
  </si>
  <si>
    <t>INFORMES DE ACTIVIDADES                                                      MATRIZ DE VERIFICACIONES                                                      Sistema de Información Misional ~ Platinum
Sistema de Gestión Documental ~ ORFEO</t>
  </si>
  <si>
    <t>Sistema de Información Misional ~ Platinum
Sistema de Gestión Documental ~ ORFEO</t>
  </si>
  <si>
    <t>Sistema de Información Misional ~ Platinum
Sistema de Gestión Documental ~ ORFEO                                    PLATAFORMA SIRE</t>
  </si>
  <si>
    <t>FUNCIONARIOS ADSCRITOS AL CFSM TOCANCIPA
FUNCIONARIOS DOCUMENTAL</t>
  </si>
  <si>
    <t xml:space="preserve">CORREO ELECTRONICO                                                           PLANILLAS                                                                                           Sistema de Gestión Documental ~ ORFEO                                                                                         </t>
  </si>
  <si>
    <t>FUNCIONARIOS ADSCRITOS AL CFSM TOCANCIPA
FUNCIONARIOS TALENTO HUMANO</t>
  </si>
  <si>
    <t>PETICIONES, QUEJAS, RECLAMOS, SUGERENCIAS Y FELICITACIONES</t>
  </si>
  <si>
    <t xml:space="preserve">Sistema de Gestión Documental ~ ORFEO        </t>
  </si>
  <si>
    <t>FUNCIONARIOS ADSCRITOS AL CFSM TUNJA
FUNCIONARIOS VERIFICACIONES</t>
  </si>
  <si>
    <t>FUNCIONARIOS DESPACHO DEL DIRECTOR REGIONAL
FUNCIONARIOS VERIFICACIONES</t>
  </si>
  <si>
    <t>FUNCIONARIOS DESPACHO DEL DIRECTOR REGIONAL Y FUNCIONARIOS DE LA DEPENDENCIA ADMINISTRAIVA Y DESPACHO DEL DIRECTOR REGIONAL</t>
  </si>
  <si>
    <t>FUNCIONARIOS DEL GRUPO DE EXTRANJERIA TUNJA</t>
  </si>
  <si>
    <t>FUNCIONARIOS ADSCRITOS AL CFSM TUNJA</t>
  </si>
  <si>
    <t>FUNCIONARIOS ADSCRITOS AL CFSM TUNJA VERIFICACIONES</t>
  </si>
  <si>
    <t>FUNCIONARIOS ADSCRITOS AL CFSM TUNJA EXTRANJERÍA</t>
  </si>
  <si>
    <t>FUNCIONARIOS ADSCRITOS AL CFSM TUNJA TALENTO HUMANO</t>
  </si>
  <si>
    <t>FUNCIONARIOS ADSCRITOS AL CFSM NEIVA VERIFICACIONES</t>
  </si>
  <si>
    <t>FUNCIONARIOS DESPACHO DEL DIRECTOR REGIONAL 
FUNCIONARIOS VERIFICACIONES NEIVA</t>
  </si>
  <si>
    <t>FUNCIONARIOS DESPACHO DEL DIRECTOR REGIONAL
FUNCIONARIOS VERIFICACIONES NEIVA</t>
  </si>
  <si>
    <t>FUNCIONARIOS DESPACHO DEL DIRECTOR REGIONAL Y FUNCIONARIOS DE LA DEPENDENCIA ADMINISTRAIVA Y DESPACHO DEL DIRECTOR REGIONAL NEIVA</t>
  </si>
  <si>
    <t>FUNCIONARIOS DEL GRUPO DE EXTRANJERIA NEIVA</t>
  </si>
  <si>
    <t>FUNCIONARIOS ADSCRITOS AL CFSM NEIVA EXTRANJERÍA</t>
  </si>
  <si>
    <t>FUNCIONARIOS ADSCRITOS AL CFSM IBAGUE VERIFICACIONES</t>
  </si>
  <si>
    <t>FUNCIONARIOS DESPACHO DEL DIRECTOR REGIONAL VERIFICACIONES</t>
  </si>
  <si>
    <t>FUNCIONARIOS ADSCRITOS AL CFSM IBAGUE EXTRANJERÍA</t>
  </si>
  <si>
    <t>FUNCIONARIOS ADSCRITOS AL CFSM IBAGUE DOCUMENTAL</t>
  </si>
  <si>
    <t>FUNCIONARIOS ADSCRITOS AL CFSM IBAGUE</t>
  </si>
  <si>
    <t>FUNCIONARIOS ADSCRITOS AL CFSM IBAGUE TALENTO HUMANO</t>
  </si>
  <si>
    <t>REGIONAL ATLÁNTICO</t>
  </si>
  <si>
    <t>DIRECTOR(A) REGIONAL ATLÁNTICO</t>
  </si>
  <si>
    <t>Resolución 715 de 2017. Artículo 11, parágrafo 1.</t>
  </si>
  <si>
    <t>Ley 594 de 2000. Acuerdo 42 de 2002 del Archivo General de la Nación. Acuerdo 027 de 2006 del Archivo General de la Nación. Decreto 1080 de 2015 Artículo 2.8.2.5.8. Resolución 0297 de 2012 Artículo 28, numeral 12.</t>
  </si>
  <si>
    <t>Ley 1437 de 2011. Decreto 1609 de 2015. Resolución 0297 de 2012 Artículo 26 numeral 3. MEI.02 Instructivo para corrección de información en base de datos PNC. Directiva 017 de 2018.</t>
  </si>
  <si>
    <t>Es el soporte de la inscripción de ciudadanos nacionales y extranjeros en el sistema de migración automática implementado por Migración Colombia.</t>
  </si>
  <si>
    <t>Constitución Política de Colombia. Bogotá: 1991. Artículo 23. Ley 1755 de 2015. Directiva 018 de 2012, numeral 6.3. Directiva 055 de 2013, numeral 5.6.3. Adopción del Sistema Nacional de Atención al Ciudadano.</t>
  </si>
  <si>
    <t>OrientayasesoraalasDireccionesRegionalesdeMigraciónColombia,enlosprocesoextranjería,controlyverificaciónmigratoriadeacuerdoconlasnormas migratorias vigentes.</t>
  </si>
  <si>
    <t>Registros de impedimentos y restricciones de salida del país</t>
  </si>
  <si>
    <t>Resolución 297 de 2012. Artículo 27 numeral 13.</t>
  </si>
  <si>
    <t>Resolución 0297 de 2012, Artículos 27, numeral 7.</t>
  </si>
  <si>
    <t>Resolución 002 de 2012. Artículo 12, literales c y d. Resolución 0297 de 2012 Artículo 27, numeral 6. Guía MCG.03 Tratamiento especial para algunos migrantes</t>
  </si>
  <si>
    <t>REGIONAL CARIBE</t>
  </si>
  <si>
    <t>DIRECTOR(A) REGIONAL CARIBE</t>
  </si>
  <si>
    <t>INSTALACIONES</t>
  </si>
  <si>
    <t>INTANGIBLES</t>
  </si>
  <si>
    <t>SISTEMA PLATINUM</t>
  </si>
  <si>
    <t>REGIONAL EJE CAFETERO</t>
  </si>
  <si>
    <t>DIRECTOR(A) REGIONAL EJE CAFETERO</t>
  </si>
  <si>
    <t>GRÁFICO/IMAGEN</t>
  </si>
  <si>
    <t>SOFTWARE</t>
  </si>
  <si>
    <t>DESPACHO DIRECTOR REGIONAL AEROPUERTO ELDORADO-Equipo del funcionario delegado</t>
  </si>
  <si>
    <t>REGIONAL EL DORADO</t>
  </si>
  <si>
    <t>DIRECTOR(A) REGIONAL ELDORADO</t>
  </si>
  <si>
    <t>Director, coordinador administrativo y funcionario delegado</t>
  </si>
  <si>
    <t>DocumentosqueevidencianlaparticipaciónyrepresentacióndeMigraciónColombiaenlosescenariosdedefiniciónycoordinacióninterinstitucionalqueinvolucrenoafectenelejerciciodelaregulaciónmigratoria,previaautorizacióndel Director de la entidad.</t>
  </si>
  <si>
    <t xml:space="preserve">DESPACHO DIRECTOR REGIONAL AEROPUERTO ELDORADO-Equipo del funcionario asistencial </t>
  </si>
  <si>
    <t xml:space="preserve">Director regional  y secretaria de la dependencia </t>
  </si>
  <si>
    <t>4062 de 2011 Artículo 23, numeral 16.</t>
  </si>
  <si>
    <t>DESPACHO DIRECTOR REGIONAL AEROPUERTO ELDORADO-Equipo de coordinador de verificaciones y equipo de coordinadores de control migratorio</t>
  </si>
  <si>
    <t>Director regional y coordinadores</t>
  </si>
  <si>
    <t>PLANES OPERATIVOS DE LA REGIONAL</t>
  </si>
  <si>
    <t>DocumentoquecontieneelconjuntodemedidasnecesariasparaquelosserviciosdeVerificaciónMigratoria,ControlMigratorioyExtranjeríaseanprestados con oportunidad, prontitud y eficiencia a nacionales y extranjeros.</t>
  </si>
  <si>
    <t>Director regional y  coordinadores de control migratorio, apoyo administrativo y verificaciones</t>
  </si>
  <si>
    <t>PROYECTOS DE INVERSION REGIONAL</t>
  </si>
  <si>
    <t>Losproyectosdeinversiónregionalsonejecutadosconrecursosdefinanciaciónexternos.Sielproyectoesaprobadopormediodeuncontratooconveniolosdocumentosquesegenerenseconsolidaranenelexpedientededicho contrato, en el Grupo de Contratos del Nivel Central.</t>
  </si>
  <si>
    <t>DESPACHO DIRECTOR REGIONAL AEROPUERTO ELDORADO-computador del Coordinador de apoyo administrativo y computador del funcionario delegado</t>
  </si>
  <si>
    <t>DIRECTOR(A) REGIONAL EL DORADO</t>
  </si>
  <si>
    <t>Resolución 359 Artículo 4, Resolución 714 de 2015 Artículo 14 y Resolución 1238 de 2018 Artículo 22.</t>
  </si>
  <si>
    <t>COORDINACION GRUPO DE APOYO Y COORDINACION DE VERIFICACIONES</t>
  </si>
  <si>
    <t>EsundocumentopúblicodondeserelacionaelpersonalqueestáendeMigraciónColombia,indicandoelgrado,nombresyapellidos,citandocualquiernovedad que se presente en la prestación del servicio.</t>
  </si>
  <si>
    <t>Coordinadores de Control migratorio, funcionarios delegados de verificaciones y Coordinador de archivo y correspondencia</t>
  </si>
  <si>
    <t>INSTRUMENTOS DE CONTROL DE MIGRACION AUTOMATICA</t>
  </si>
  <si>
    <t>ABC IRIS</t>
  </si>
  <si>
    <t>Resolución 0297 de 2012 Artículo 25 numeral 12. Guía MG 01. Sellos de las actividades de control migratorio, extranjería y verificación migratoria.</t>
  </si>
  <si>
    <t>Resolución0297de2012Artículo30.GuíaMCG.04Controlmigratorioaniños, niñas y adolescentes</t>
  </si>
  <si>
    <t>Resolución0297de2012Artículo30.MCG.01Instruccionesgeneralescontrolmigratorio.MCG.26Controlmigratorioaéreo.MCG.11Contingenciayplanesoperativos de control migratorio.</t>
  </si>
  <si>
    <t>Resolución297de2012Artículo30.GuíaMG.02.Registroycancelación de restricciones y salidas del país.</t>
  </si>
  <si>
    <t>Coordinación de verificaciones  grupo</t>
  </si>
  <si>
    <t>Resolución 002 de 2012. Artículo 12, literales c y d. Resolución 0297 de 2012 Artículo 30 numeral 2. Guía MCG.03 Tratamiento especial para algunos migrantes.</t>
  </si>
  <si>
    <t>COORDINACION GRUPO DE APOYO - Computador del funcionario encargado de recaudo</t>
  </si>
  <si>
    <t xml:space="preserve">Funcionario delegado recaudo </t>
  </si>
  <si>
    <t>Ley961de2005.Artículo3,elnumeral98delartículo4,elnumeral16delartículo10,artículo25delDecretoLey4062de2011.Resolución058de2012.Decreto 1067 de 2015. Resolución 284 de 2017.</t>
  </si>
  <si>
    <t xml:space="preserve">Coordinador  grupo verificaciones y funcionario delegado </t>
  </si>
  <si>
    <t>Resolución359Artículo4,Resolución714de2015Artículo14yResolución1238de2018Artículo22.MVG.12Guiaparalaverificacionyeldesarrollo del procedimiento sancionatorio.</t>
  </si>
  <si>
    <t>Documentoquereflejaelcompromisodeunapersonanaturalnacionalconelfindesubsanar,correjir,actualizaronormalizarsusituaciónmigratoria.</t>
  </si>
  <si>
    <t xml:space="preserve">Coordinador  grupo verificaciones y funcionarios delegados </t>
  </si>
  <si>
    <t>COORDINACION GRUPO DE APOYO - archivo del funcionario encargado de recaudo</t>
  </si>
  <si>
    <t>Ley961de2005.Artículo3,elnumeral98delartículo4,elnumeral16delartículo10,artículo25delDecretoLey4062de2011.Resolución058de2012. Decreto 1067 de 2015. Resolución 284 de 2017.</t>
  </si>
  <si>
    <t>COORDINACION GRUPO DE APOYO - computador  del funcionario encargado de archivo y correspondencia</t>
  </si>
  <si>
    <t xml:space="preserve">Coordinador  grupo verificaciones </t>
  </si>
  <si>
    <t>OrientayasesoraalasDireccionesRegionalesdeMigraciónColombia,enlosprocesoextranjería,controlyverificaciónmigratoriadeacuerdo con las normas migratorias vigentes</t>
  </si>
  <si>
    <t>Laordendetrabajoesundocumentoquecontieneunprocedimientoinscritoenelmarcodelaplanificacióndeactividadesmisionales,dentrodeunsistemadeproducción.Sufinalidadeslaclasificaciónsistemáticadeunaslaboresotareasdestinadasacumplirunobjetivo,apartirdelempleoderecursos, fijación de tiempos y objetivo a cumplir.</t>
  </si>
  <si>
    <t>COORDINACION GRUPO DE VERIFICACIONES-Computador del coordinador</t>
  </si>
  <si>
    <t>COORDINACION DE GRUPO DE APOYO ADMINISTRATIVO -Computador del funcionario delegado para el seguimiento del plan de acción</t>
  </si>
  <si>
    <t>Funcionario delegado correspondencia</t>
  </si>
  <si>
    <t>COORDINACION DE GRUPO DE APOYO ADMINISTRATIVO -Computador de los funcionarios delegado para el control de nomina</t>
  </si>
  <si>
    <t>Funcionarios delegados para el control de nomina</t>
  </si>
  <si>
    <t>COORDINACION DE GRUPO DE APOYO ADMINISTRATIVO -Computador del funcionario  delegado para el desarrollo de plan institucional de bienestar</t>
  </si>
  <si>
    <t>OFICINA TECNOLOGIA REGIONAL AEROPUERTO EL DORADO</t>
  </si>
  <si>
    <t>REGIONAL OCCIDENTE</t>
  </si>
  <si>
    <t>DIRECTOR(A) REGIONAL OCCIDENTE</t>
  </si>
  <si>
    <t>REGIONAL ORIENTE</t>
  </si>
  <si>
    <t>DIRECTOR(A) REGIONAL ORIENTE</t>
  </si>
  <si>
    <t>REGIONAL SAN ANDRÉS</t>
  </si>
  <si>
    <t>DIRECTOR(A) REGIONAL SAN ANDRÉS</t>
  </si>
  <si>
    <t>PROGRAMAS DE SEGURIDAD Y SALUD EN EL TRABAJO REGIONAL</t>
  </si>
  <si>
    <t>HISTORIAS DE EXTRANJEROS</t>
  </si>
  <si>
    <t>REGISTRO DE MEDIDAS EN CONDICIONES MIGRATORIAS ESPECIALES A NACIONALES</t>
  </si>
  <si>
    <t>REPORTES DE ESTABLECIMIENTOS PÚBLICOS</t>
  </si>
  <si>
    <t>MENSAJE INSTANTÁNEO</t>
  </si>
  <si>
    <t>Documento que refleja las decisiones tomadas en cuanto mecanismos de prevención y corrección, procedimiento conciliatorio interno para superar los conflictos de convivencia y acoso laboral que se presenten al interior de la entidad en el marco de las relaciones laborales.</t>
  </si>
  <si>
    <t>GESTIÓN DE TALENTO HUMANO</t>
  </si>
  <si>
    <t>COORDINADOR(A) BIENESTAR SOCIAL Y SALUD OCUPACIONAL</t>
  </si>
  <si>
    <t>FUNCIONARIO (S) DEL PROCESO Y/O DELEGADO (S)</t>
  </si>
  <si>
    <t>Documento que consolida la información requerida por organismos del Estado. Relación de informes que por norma presenta la Subdirección de Talento Humano a diferentes Organismos de Control:
•	Ley de cuotas de participación de la mujer</t>
  </si>
  <si>
    <t>COORDINADOR(A) ADMINISTRACIÓN DE PERSONAL</t>
  </si>
  <si>
    <t>Documento presentado a la alta dirección de la entidad pública para informar la gestión de las quejas, los seguimientos de casos y las recomendaciones que atiende el Comité de Convivencia Laboral.</t>
  </si>
  <si>
    <t>SUBDIRECTOR(A) DE TALENTO HUMANO</t>
  </si>
  <si>
    <t>Acto administrativo de carácter particular expedido de acuerdo a las facultades legales que la ley o los reglamentos conceden. Tienen por objeto dar cumplimiento a funciones de carácter administrativo, tales como:
•	Liquidaciones definitivas de orden laboral y prestacional.
•	El descanso compensatorio o el pago de horas extras.
•	Conceder, acumular, aplazar, interrumpir y reanudar el disfrute de vacaciones excepto aquellos cargos del nivel directivo y asesor.
•	Autorizar o no los permisos sindicales.
•	Trasladar a los funcionarios.
•	Asignar la prima técnica, previo VoBo del Director General.
•	La pérdida de la prima técnica por cesación de los motivos que originaron su otorgamiento.
Esta subserie documental para esta dependencia aplica para las resoluciones generadas desde la Subdirección de Talento Humano, que se crean físicamente de manera independiente identificándola así en el nombre de la carpeta donde se administra el consecutivo, y cuya copia notificada va al respectivo expediente como por ejemplo la Historia Laboral.</t>
  </si>
  <si>
    <t>Contienen deliberaciones y decisiones de las reuniones donde se definen los criterios que regirán los movimientos de personal (traslados, reubicación de empleos) de Migración Colombia.</t>
  </si>
  <si>
    <t>Documento en el que se relacionan los temas tratados y acordados por la Comisión de Personal en razón a las funciones establecida</t>
  </si>
  <si>
    <t>Es una serie documental de manejo y acceso reservado por parte de los funcionarios de talento humano en donde se conservan cronológicamente todos los documentos de carácter administrativo relacionados con el vínculo laboral que se establece entre el funcionario y la entidad
Por la infraestructura de Migración Colombia, la Historias Laborales serán custodiadas y centralizadas desde su apertura por el Grupo de Archivo y Correspondencia de la Entidad, siendo el Grupo de Administración de Personal, Selección e Incorporación la responsable de las mismas</t>
  </si>
  <si>
    <t>Los Informes de Gestión de Evaluación del Desempeño, son los documentos que contienen la información consolidada sobre los resultados obtenidos en el proceso de Evaluación del Desempeño Laboral, y presenta los análisis cuantitativos y cualitativos que permitan establecer el Plan de Estímulos e Incentivos, así como detectar las fortalezas y debilidades, para que sean tenidas en cuenta en el Plan Institucional de Capacitación y en el Plan de Bienestar de la entidad.</t>
  </si>
  <si>
    <t>Es un instrumento de administración de personal a través del cual se establecen las funciones y las competencias laborales de los empleos que conforman la planta de personal y los requerimientos exigidos para el desempeño de estos. Se constituye en el soporte técnico que justifica y da sentido a la existencia de los cargos en Migración Colombia.</t>
  </si>
  <si>
    <t>Instrumento que busca administrar y actualizar la información sobre los empleos vacantes en el Estado con el propósito de que las entidades públicas puedan planificar la provisión de los cargos para la siguiente vigencia fiscal.</t>
  </si>
  <si>
    <t>Es el registro sistema técnico de administración de personal de la UAEMC.</t>
  </si>
  <si>
    <t>Documentos que registran los procesos o actividades extraordinarias en la entidad, y se debe cumplir al menos una de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12 meses y que guarde relación directa con el objeto y la naturaleza de la institución.</t>
  </si>
  <si>
    <t>Regular los términos y procedimientos que se aplicarán a la negociación entre las organizaciones sindicales de empleados públicos y las entidades públicas en la determinación de las condiciones de empleo de los empleados públicos de la entidad.</t>
  </si>
  <si>
    <t>Son los documentos que soportan el proceso de selección de personal que realiza Migración Colombia y que se inicia por el proceso de reclutamiento, pasando a la elección del candidato/a más idóneo/a para el puesto vacante de entre los reclutados, procurando aumentar la eficiencia y el desempeño del personal y de la propia entidad.</t>
  </si>
  <si>
    <t>REGLAMENTOS INTERNOS DE TRABAJO</t>
  </si>
  <si>
    <t>Se define como el instrumento que establece la regulación de las relaciones internas de la empresa con el trabajador. En este reglamento se contemplan además aquellos aspectos no están incluidos de forma expresa por la ley, o que simplemente han quedado al libre albedrío de las partes.</t>
  </si>
  <si>
    <t>Conjunto de documentos que reflejan reuniones y gestión del comité de Bienestar e incentivos.</t>
  </si>
  <si>
    <t>Documento en el que se relacionan los temas tratados y acordados por el Comité Paritario de Salud y Seguridad en el trabajo en razón a las funciones establecidas en el Artículo 11 de la Resolución 02013 de 1986.</t>
  </si>
  <si>
    <t>Es el componente fundamental que sirve para analizar e identificar las necesidades y llevar cabo los procesos de asignación y entrega de la dotación a los funcionarios de Migración Colombia.</t>
  </si>
  <si>
    <t>Documento que contienen las acciones de prevención, mitigación, preparación, respuesta y rehabilitación ante una amenaza. Reflejan los procedimientos para actuar en caso de desastre y su fin es presentar a los funcionarios las destrezas y condiciones para actuar de manera rápida y coordinada frente a una emergencia.</t>
  </si>
  <si>
    <t>Documento en el que se identifican las metas, responsables, recursos y cronograma de actividades para alcanzar los objetivos propuestos en el Sistema de Gestión de la Seguridad y Salud en el Trabajo</t>
  </si>
  <si>
    <t>Es el conjunto de objetivos, acciones y metodologías establecidos para identificar, prevenir y controlar aquellos procesos peligrosos presentes en el ambiente de trabajo y minimizar el riesgo de ocurrencia de incidentes, accidentes de trabajo y enfermedades ocupacionales.</t>
  </si>
  <si>
    <t>Es el conjunto de actividades propuestas encaminadas a la promoción control de la salud de los trabajadores, donde se integran las acciones de Medicina Preventiva y Medicina del Trabajo, involucra acciones encaminadas a la reubicación y diagnóstico de las condiciones psico-fisiológicas del trabajador y las características de su puesto de trabajo.</t>
  </si>
  <si>
    <t>Es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salud en el trabajo.</t>
  </si>
  <si>
    <t>Contienen las deliberaciones y decisiones de las reuniones en materia de capacitación tengan los funcionarios de Migración Colombia, las cuales deberán ser atendidas, como parte del programa de estímulos y con base en ellas emitir las recomendaciones y fijas las Políticas Generales de capacitación en la entidad</t>
  </si>
  <si>
    <t>COORDINADOR(A) FORMACIÓN Y CAPACITACIÓN</t>
  </si>
  <si>
    <t>Contienen deliberaciones y decisiones de las reuniones donde se selecciona de acuerdo a las necesidades, políticas de capacitación de Migración Colombia cada tema misional para los funcionarios de la entidad.</t>
  </si>
  <si>
    <t>Documento en el que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una entidad pública.</t>
  </si>
  <si>
    <t>Consolida la elaboración y organización de los programas académicos y de formación de los funcionarios de la entidad, bajo los lineamientos de calidad correspondientes y los establecidos por las autoridades educativas</t>
  </si>
  <si>
    <t>El programa de inducción, lo mismo que el de reinducción, forman parte de un proceso progresivo de formación y aprendizaje de los servidores públicos, indispensable para su desarrollo humano en Migración Colombia y para que ésta pueda cumplir adecuadamente su misión. Estos tres programas pertenecen al Área Básica de Capacitación.</t>
  </si>
  <si>
    <t>APORTES</t>
  </si>
  <si>
    <t>Las cesantías son una prestación social a la que tiene derecho todo trabajador con un contrato de trabajo y se liquidan anualmente o al terminar el contrato de acuerdo con el régimen de cesantía que cobije al trabajador</t>
  </si>
  <si>
    <t>COORIDNADOR(A) NÓMINA</t>
  </si>
  <si>
    <t>La Seguridad Social Integral es el conjunto de instituciones, normas y procedimientos, de que disponen la persona y la comunidad para gozar de una calidad de vida, mediante el cumplimiento progresivo de los planes y programas que el Estado y la sociedad, Migración Colombia realiza el aporte de la seguridad social integral de sus funcionarios que se compone de tres elementos: Salud, Pensión y Riesgos profesionales.</t>
  </si>
  <si>
    <t>NOMINA</t>
  </si>
  <si>
    <t>Relación de pago en la cual se registran los salarios, las bonificaciones y las deducciones de un periodo determinado, que realiza una entidad a sus funcionarios en cumplimiento de las obligaciones contractuales.</t>
  </si>
  <si>
    <t>NOVEDADES DE NÓMINA</t>
  </si>
  <si>
    <t>Es un documento soporte que expide el grupo de
nómina a los funcionarios y exfuncionarios de Migración Colombia relacionados con todos los registros de pagos financieros sujeto por ley.
La documentación relacionada con la solicitud de cesantías, incapacidades y embargos judiciales, una vez efectuado el trámite, se remite al Grupo de Administración de Personal, Selección e Incorporación para su conservación en el expediente de la "Historia Laboral" del funcionario. Los soportes de la solicitud de cesantías deben corresponder a los requisitos de la Circular 12 de 2014 Requisitos para retiro definitivo y parcial de cesantías criterios de eliminación: la información de la liquidación de la nómina se consolida en los resúmenes generales de nómina y la nómina, así como en las diferentes Resoluciones de novedades de talento humano, éstas últimas consideradas como de conservación total, por lo que no posee valores secundarios para la investigación, la ciencia y la cultura. Al finalizar el periodo de retención, eliminar la documentación aplicando los procedimientos dados por el Grupo de Archivo y Correspondencia como responsable de este proceso. El tiempo de retención se contará a partir del cierre de la vigencia fiscal.</t>
  </si>
  <si>
    <t>Es el proceso por el cual se reglamenta las comisiones de servicio y autorizaciones de desplazamiento al interior y exterior del país, pago de viáticos, pago de gastos de viaje y desplazamiento, el trámite para autorizar, conferir, reconocer y pagar las comisiones de servicio, gastos de desplazamiento y gastos de viaje que se requieran para los funcionarios y contratistas de Migración Colombia.</t>
  </si>
  <si>
    <t>La trazabilidad de las comisiones de servicio se encuentra en el aplicativo de Pasajes y Viáticos SIPAV, en los expedientes de Orfeo y en el archivo digital de la Subdirección de Talento Humano.</t>
  </si>
  <si>
    <t>COORDINADOR(A) PASAJES Y VIÁTICOS</t>
  </si>
  <si>
    <t>RESOLUCION 1207 DEL 28 DE MARZO DE 2022</t>
  </si>
  <si>
    <t>REGIONAL ORINOQUÍA</t>
  </si>
  <si>
    <t>DIRECTOR(A) REGIONAL ORINOQUÍA</t>
  </si>
  <si>
    <t>CONCILIACIONES</t>
  </si>
  <si>
    <t>REGIONAL NARIÑO-PUTUMAYO</t>
  </si>
  <si>
    <t>DIRECTOR(A) REGIONAL NARIÑO-PUTUMAYO</t>
  </si>
  <si>
    <t>REGIONAL GUAJIRA</t>
  </si>
  <si>
    <t>DIRECTOR(A) REGIONAL GUAJIRA</t>
  </si>
  <si>
    <t>ID</t>
  </si>
  <si>
    <t>TRD ~ SERIE</t>
  </si>
  <si>
    <t>TRD ~ SUBSERIE</t>
  </si>
  <si>
    <t>DESCRIPCIÓN</t>
  </si>
  <si>
    <t>CLASIFICACIÓN DEL ACTIVO</t>
  </si>
  <si>
    <t>UBICACIÓN</t>
  </si>
  <si>
    <t>IDIOMA</t>
  </si>
  <si>
    <t>SOPORTE</t>
  </si>
  <si>
    <t>FORMATO</t>
  </si>
  <si>
    <t>PROCESO</t>
  </si>
  <si>
    <t>PROPIETARIO</t>
  </si>
  <si>
    <t>CUSTODIO</t>
  </si>
  <si>
    <t>USUARIO</t>
  </si>
  <si>
    <t>CONFIDENCIALIDAD</t>
  </si>
  <si>
    <t>INTEGRIDAD</t>
  </si>
  <si>
    <t>DISPONIBILIDAD</t>
  </si>
  <si>
    <t>CRITICIDAD</t>
  </si>
  <si>
    <t>JUSTIFICACIÓN</t>
  </si>
  <si>
    <t>ETIQUETADO</t>
  </si>
  <si>
    <t>FECHA INGRESO
DD/MM/AAAA</t>
  </si>
  <si>
    <t>FECHA SALIDA
DD/MM/AAAA</t>
  </si>
  <si>
    <t>ESTADO</t>
  </si>
  <si>
    <t>.</t>
  </si>
  <si>
    <t>INGLÉS</t>
  </si>
  <si>
    <t xml:space="preserve">COORDINADOR(A) ASUNTOS INTERNACIONALES </t>
  </si>
  <si>
    <t>ESPAÑOL, ARABE, CHINO, NEDERLANDS, INGLÉS, FRANCES, ALEMAN, ITALIANO, JAPONÉS, PROTUGUÉS Y RUSO</t>
  </si>
  <si>
    <t>------------------------</t>
  </si>
  <si>
    <t>AUTOS</t>
  </si>
  <si>
    <t>CAJAS MEJORES</t>
  </si>
  <si>
    <t>VIDEO</t>
  </si>
  <si>
    <t>SUBDIRECTOR(A) GENERAL DE VERIFICACIÓN MIGRATORIA</t>
  </si>
  <si>
    <t>ANIMACIÓN</t>
  </si>
  <si>
    <t>COMPRESIÓN</t>
  </si>
  <si>
    <t>COORDINADOR(A) POLÍTICAS, PLANES Y GESTIÓN</t>
  </si>
  <si>
    <t>API</t>
  </si>
  <si>
    <t>CSV</t>
  </si>
  <si>
    <t>JSON</t>
  </si>
  <si>
    <t>KML</t>
  </si>
  <si>
    <t>KML-KMZ</t>
  </si>
  <si>
    <t>DIRECTOR(A) REGIONAL ANDINA</t>
  </si>
  <si>
    <t>ODF</t>
  </si>
  <si>
    <t>REGIONAL ANTIOQUIA</t>
  </si>
  <si>
    <t>DIRECTOR(A) REGIONAL ANTIOQUIA</t>
  </si>
  <si>
    <t>SHP</t>
  </si>
  <si>
    <t>SPARQL</t>
  </si>
  <si>
    <t>TMX</t>
  </si>
  <si>
    <t>WMS</t>
  </si>
  <si>
    <t>XML</t>
  </si>
  <si>
    <t>ZIP</t>
  </si>
  <si>
    <t>COORDINADOR(A) EXTRANJERÍA</t>
  </si>
  <si>
    <t>COORDINADOR(A) CONTROL MIGRATORIO</t>
  </si>
  <si>
    <t>COORDINADOR(A) APOYO TÉCNICO CIENTÍFICO</t>
  </si>
  <si>
    <t>COORDINADOR(A) ANÁLISIS MIGRATORIO CECAM</t>
  </si>
  <si>
    <t>COORDINADOR(A) ENLACES</t>
  </si>
  <si>
    <t>COORDINADOR(A) PUESTO DE CONTROL MIGRATORIO</t>
  </si>
  <si>
    <t>COORDINADOR(A) ACCIONES ADMINISTRATIVAS</t>
  </si>
  <si>
    <t>COORDINADOR(A) JURISDICCIÓN COACTIVA</t>
  </si>
  <si>
    <t>COORDINADOR(A) APOYO CONTRACTUAL</t>
  </si>
  <si>
    <t>COORDINADOR(A) GESTIÓN VISUAL Y MEDIOS DIGITALES</t>
  </si>
  <si>
    <t>COORDINADOR(A) EVALUACIÓN Y SEGUIMIENTO</t>
  </si>
  <si>
    <t>COORDINADOR(A) SUSTANCIACIÓN DISCIPLINARIA</t>
  </si>
  <si>
    <t>COORDINADOR(A) SECRETARÍA COMÚN</t>
  </si>
  <si>
    <t>GESTIÓN DE FINANCIERA</t>
  </si>
  <si>
    <t>GESTIÓN DOCUMENTAL</t>
  </si>
  <si>
    <t>GESTIÓN DE CONTRACTUAL</t>
  </si>
  <si>
    <t>GESTIÓN DE MEJORA</t>
  </si>
  <si>
    <t>COORDINADOR(A) LINEAMIENTOS Y TRAMITES DE EXTRANJERIA</t>
  </si>
  <si>
    <t>COORDINADOR(A) TRAMITES ESPECIALIZADOS DE EXTRANJERÍA</t>
  </si>
  <si>
    <t>INVENTARIO DE ACTIVOS DE INFORMACIÓN</t>
  </si>
  <si>
    <t>INFORMACIÓN BÁSICA DEL ACTIVO</t>
  </si>
  <si>
    <t>CLASIFICACIÓN Y ETIQUETADO</t>
  </si>
  <si>
    <t>GESTIÓN</t>
  </si>
  <si>
    <t>Activo ID</t>
  </si>
  <si>
    <t>Nombre o título de la categoría de información</t>
  </si>
  <si>
    <t>Nombre del activo</t>
  </si>
  <si>
    <t>Descripción</t>
  </si>
  <si>
    <t>Clasificación del Activo</t>
  </si>
  <si>
    <t>Ubicación</t>
  </si>
  <si>
    <t>Idioma</t>
  </si>
  <si>
    <t>Formato</t>
  </si>
  <si>
    <t>Proceso</t>
  </si>
  <si>
    <t xml:space="preserve">Usuarios </t>
  </si>
  <si>
    <t>Confidencialidad</t>
  </si>
  <si>
    <t>Integridad</t>
  </si>
  <si>
    <t>Disponibilidad</t>
  </si>
  <si>
    <t>Etiquetado</t>
  </si>
  <si>
    <t>Fecha Ingreso del activo</t>
  </si>
  <si>
    <t>Fecha Salida del activo</t>
  </si>
  <si>
    <t>Estado</t>
  </si>
  <si>
    <t>CÓDIGO</t>
  </si>
  <si>
    <t>MEF.30</t>
  </si>
  <si>
    <t>VERSION</t>
  </si>
  <si>
    <t>ETIQUETA:</t>
  </si>
  <si>
    <t>SEGURIDAD DE LA INFORMACIÓN Y SEGURIDAD DIGITAL</t>
  </si>
  <si>
    <t>INVENTARIO DE ACTIVOS MC</t>
  </si>
  <si>
    <t>ORGANIZACIÓN MC</t>
  </si>
  <si>
    <t>Direcciones</t>
  </si>
  <si>
    <t>Subdirecciones</t>
  </si>
  <si>
    <t>INV</t>
  </si>
  <si>
    <t>Dueño de proceso</t>
  </si>
  <si>
    <t>Funcionario asignado</t>
  </si>
  <si>
    <t>Correo electronico</t>
  </si>
  <si>
    <t>Fecha Reunión</t>
  </si>
  <si>
    <t>Dirección General</t>
  </si>
  <si>
    <t>OK</t>
  </si>
  <si>
    <t>FERNANDO GARCÍA MANOSALVA</t>
  </si>
  <si>
    <t>Mery Molina Rojas</t>
  </si>
  <si>
    <t>Secretaria General</t>
  </si>
  <si>
    <t>RIGOBERTO NIÑO CORREDOR</t>
  </si>
  <si>
    <t>Bleydi Katherine Gomez Delgado</t>
  </si>
  <si>
    <t>ESTRATEGICOS</t>
  </si>
  <si>
    <t>Gestión Estratégica -Planeación</t>
  </si>
  <si>
    <t>Leonardo Carvajal Hernández</t>
  </si>
  <si>
    <t>Rubén Dario Ariza</t>
  </si>
  <si>
    <t>Ruben Dario Ariza
Magda Liliana Villanueva
Alejandra Quiroga
Daniel Caballero - Jenny Carvajal</t>
  </si>
  <si>
    <t>Gestión Tecnológica</t>
  </si>
  <si>
    <t>Diego Emilio Ojeda Moncayo</t>
  </si>
  <si>
    <t>Isis Jhoanna Gomez Peralta</t>
  </si>
  <si>
    <t>Gestión del Talento Humano</t>
  </si>
  <si>
    <t>Falta calificar</t>
  </si>
  <si>
    <t>Rosa Maria Martinez Gonzalez</t>
  </si>
  <si>
    <t>Maria Alejandra Bohorquez Avila</t>
  </si>
  <si>
    <t>Gestión de Relacionamiento con la ciudadanía</t>
  </si>
  <si>
    <t>Leidy Andrea Martinez /Susan Pérez Barajas</t>
  </si>
  <si>
    <t>Sandra Cordoba</t>
  </si>
  <si>
    <t>MISIONALES</t>
  </si>
  <si>
    <t>Control Migratorio</t>
  </si>
  <si>
    <t>PTE</t>
  </si>
  <si>
    <t>Martha Hernandez Arango</t>
  </si>
  <si>
    <t>Maria Narcisa Chaverra</t>
  </si>
  <si>
    <t>Control Verificación</t>
  </si>
  <si>
    <t>Camilo Eduardo Romero Velasquez</t>
  </si>
  <si>
    <t>Daniel Alonso Chacon Prado</t>
  </si>
  <si>
    <t>Policia Judicial</t>
  </si>
  <si>
    <t>Extranjeria</t>
  </si>
  <si>
    <t>Margarita maria Bautista Martinez</t>
  </si>
  <si>
    <t>Jose Bernardo Casas</t>
  </si>
  <si>
    <t>APOYO</t>
  </si>
  <si>
    <t>Gestión Administrativa</t>
  </si>
  <si>
    <t>Andrea Perez Arismendi</t>
  </si>
  <si>
    <t>Maria Fernanda Aguirre / Yenni Marcela Vargas</t>
  </si>
  <si>
    <t>Gestión Contractual</t>
  </si>
  <si>
    <t>Gestión Financiera</t>
  </si>
  <si>
    <t>Gestión Documental</t>
  </si>
  <si>
    <t>Gestión de la Comunicación</t>
  </si>
  <si>
    <t>Susan Pérez Barajas</t>
  </si>
  <si>
    <t>Carlos Julio Avila Coronel</t>
  </si>
  <si>
    <t>Andres Eduardo Cardenas Rodriguez</t>
  </si>
  <si>
    <t>EVALUACIÓN Y SEGUIMIENTO</t>
  </si>
  <si>
    <t>Gestión de Mejora</t>
  </si>
  <si>
    <t>Gestión Control Interno</t>
  </si>
  <si>
    <t>Luz Marina Gonzalez Duran</t>
  </si>
  <si>
    <t>Doris Yaneth Guauña Pisso</t>
  </si>
  <si>
    <t>Gestión Control Disciplinario Interno</t>
  </si>
  <si>
    <t>Martha Eugenia Ramos Ospina</t>
  </si>
  <si>
    <t>No se ha confirmado</t>
  </si>
  <si>
    <t>REGIONALES</t>
  </si>
  <si>
    <t>AMAZONAS</t>
  </si>
  <si>
    <t>JORGE GARAVITO VELOZA</t>
  </si>
  <si>
    <t>David Alexander Dominguez Guzman</t>
  </si>
  <si>
    <t>ANDINA</t>
  </si>
  <si>
    <t>KARLA MACHADO PÉREZ</t>
  </si>
  <si>
    <t>wilson Ricardo Mora Guerrero</t>
  </si>
  <si>
    <t>ANTIOQUIA</t>
  </si>
  <si>
    <t>ELIZABETH PERDOMO LEYTON</t>
  </si>
  <si>
    <t>Julian Armando Perez Moreno</t>
  </si>
  <si>
    <t>ATLANTICO</t>
  </si>
  <si>
    <t>LUIS FRANCISCO CANTE CÉSPEDES</t>
  </si>
  <si>
    <t>Jaime Alberto Molina Barraza</t>
  </si>
  <si>
    <t>CARIBE</t>
  </si>
  <si>
    <t>DOLCEY DE LOS REYES REALES LOPEZ</t>
  </si>
  <si>
    <t>Raiza Acosta Blanco</t>
  </si>
  <si>
    <t>GUAJIRA</t>
  </si>
  <si>
    <t>JAIR ENRIQUE ORTIZ PEÑARANDA</t>
  </si>
  <si>
    <t>Jeiner de Jesus Perez Medina</t>
  </si>
  <si>
    <t>EJE CAFETERO</t>
  </si>
  <si>
    <t>MOISES GARCIA HIGINIO</t>
  </si>
  <si>
    <t>Fidel Hernesto Lopez Arciniegas</t>
  </si>
  <si>
    <t>NARIÑO</t>
  </si>
  <si>
    <t>JAIRO EDMUNDO OTERO ERASO</t>
  </si>
  <si>
    <t>Jhonnatan Manuel Delgado Muñoz</t>
  </si>
  <si>
    <t>ORINOQUIA</t>
  </si>
  <si>
    <t>CAMILO ERNESTO OSPINA MALDONADO</t>
  </si>
  <si>
    <t>Diego Arturo Ojeda Poveda</t>
  </si>
  <si>
    <t>ORIENTE</t>
  </si>
  <si>
    <t>RAFAEL EUGENIO PARADA</t>
  </si>
  <si>
    <t>Luis Hernan Luna Chia</t>
  </si>
  <si>
    <t>OCCIDENTE</t>
  </si>
  <si>
    <t>MARÍA FERNANDA MOLINA BELTRÁN</t>
  </si>
  <si>
    <t>Carlos Erdulfo Romero Martinez</t>
  </si>
  <si>
    <t>SAN ANDRES</t>
  </si>
  <si>
    <t>IRACEMA VIANCA TAYLOR MCLAUGHLIN</t>
  </si>
  <si>
    <t>Ana Carolina Walker Cardenas</t>
  </si>
  <si>
    <t>EL DORADO</t>
  </si>
  <si>
    <t>José Andrés Gutiérrez Mercado</t>
  </si>
  <si>
    <t>Luz Karime Amu Valoy</t>
  </si>
  <si>
    <t>Norma, Ley o función que lo Justifica</t>
  </si>
  <si>
    <t>Soporte del Registro</t>
  </si>
  <si>
    <t xml:space="preserve">Nombre del Responsable de la Información (Custodio del Activo) </t>
  </si>
  <si>
    <t>Nombre del Responsable de la Producción del Activo (Propietario del Activo)</t>
  </si>
  <si>
    <t>Tipo de Macroproceso</t>
  </si>
  <si>
    <t>MACROPROCESO</t>
  </si>
  <si>
    <t>TIPO DE MACROPROCESO</t>
  </si>
  <si>
    <t>ESTRATÉGICO</t>
  </si>
  <si>
    <t>MISIONAL</t>
  </si>
  <si>
    <t>EVALUACIÓN</t>
  </si>
  <si>
    <t>ARQUITECTURA INSTITUCIONAL</t>
  </si>
  <si>
    <t>COMUNICACIÓN ESTRATEGICA</t>
  </si>
  <si>
    <t>COOPERACION INTERNACIONAL</t>
  </si>
  <si>
    <t>GESTIÓN ATENCION GRUPOS DE INTERES</t>
  </si>
  <si>
    <t>MARCO ESTRATÉGICO</t>
  </si>
  <si>
    <t>ACCESO USO APROPIACIÓN</t>
  </si>
  <si>
    <t>SECTOR CONOCIMIENTO SECTOR</t>
  </si>
  <si>
    <t>PLANEACIÓN FORMULACION POLITICAS</t>
  </si>
  <si>
    <t>SEGUIMIENTO CONTROL POLITICAS</t>
  </si>
  <si>
    <t>GESTIÓN RECURSOS</t>
  </si>
  <si>
    <t>GESTIÓN JURÍDICA</t>
  </si>
  <si>
    <t>ANALISIS MEJORA GESTIÓN</t>
  </si>
  <si>
    <t>Comparación con TRD</t>
  </si>
  <si>
    <t xml:space="preserve">Gestión Jurídica </t>
  </si>
  <si>
    <t>Documento que contiene las deliberaciones y decisiones de las reuniones de la alta dirección de la entidad relacionadas con la coordinación, asesoría y dirección para la interrelación de los asuntos misionales y administrativos del Entidad con los soportes, informes de gestión y ayudas de memoria.</t>
  </si>
  <si>
    <t>Personal con experiencia, capacitada para realizar una tarea específica en la ejecución de las actividades.</t>
  </si>
  <si>
    <t>EQUIPO DE REGISTRO</t>
  </si>
  <si>
    <t>BIOMIG</t>
  </si>
  <si>
    <t>Comunicación interna expedida a solicitud  de una dependencia. Tiene la facultad de realizar cambios  o ajustes en actividades, procedimientos y procesos de carácter temporal  para su aplicación dentro de la Entidad.</t>
  </si>
  <si>
    <t>20 05 2025</t>
  </si>
  <si>
    <t>22 05 2025</t>
  </si>
  <si>
    <t>23 05 2025</t>
  </si>
  <si>
    <t>COLABORADORES DE PLANTA Y CONTRATISTAS</t>
  </si>
  <si>
    <t>PLANES ESTRATÉGICOS DE TECNOLOGÍA</t>
  </si>
  <si>
    <t>ESTUDIOS PARA EL DISEÑO E IMPLEMENTACIÓN DE LA PLATAFORMA TECNOLÓGICA EN INFRAESTRUCTURA</t>
  </si>
  <si>
    <t>HISTORIAS DE EQUIPOS TECNOLÓGICOS</t>
  </si>
  <si>
    <t>PLANES DE MANTENIMIENTO DE DESARROLLO Y ACTUALIZACIÓN DE LA INFRAESTRUCTURA TECNOLÓGICA Y DE EQUIPOS DE COMUNICACIONES</t>
  </si>
  <si>
    <t>REGISTRO DE SERVICIOS TELEMÁTICOS</t>
  </si>
  <si>
    <t>ESTUDIOS PARA EL DISEÑO E IMPLEMENTACIÓN DE LA PLATAFORMA TECNOLÓGICA EN BASE DE DATOS</t>
  </si>
  <si>
    <t>REGISTROS DE SERVICIOS DE APLICATIVOS Y BASES DE DATOS</t>
  </si>
  <si>
    <t>ESTUDIOS DE SEGURIDAD INFORMÁTICA</t>
  </si>
  <si>
    <t>INFORMES DE AUDITORÍA DE BASES DE DATOS Y SISTEMAS DE INFORMACIÓN</t>
  </si>
  <si>
    <t>INSTRUMENTOS DE CONTROL DE SOCIALIZACIÓN EN CASOS DE DESASTRES</t>
  </si>
  <si>
    <t>PLANES DE CONTINGENCIA</t>
  </si>
  <si>
    <t>PLANES DE RECUPERACIÓN DE DESASTRES</t>
  </si>
  <si>
    <t>PLANES INTEGRALES DE SEGURIDAD INFORMÁTICA</t>
  </si>
  <si>
    <t>REGISTROS DE SERVICIOS TELEMÁTICOS</t>
  </si>
  <si>
    <t>ESTUDIOS DE DESARROLLO DE SOFTWARE</t>
  </si>
  <si>
    <t>DOCUMENTACION DE APOYO PARA LA GESTIÓN DE LA OTI</t>
  </si>
  <si>
    <t>PLAN DE REMEDIACIÓN DE VULNERABILIDADES.</t>
  </si>
  <si>
    <t>COLABORADORES CON USUARIOS PRIVILEGIADOS</t>
  </si>
  <si>
    <t>COLABORADORES DE PLANTA Y CONTRATISTAS DEL PROCESO DE TECNOLOGÍA</t>
  </si>
  <si>
    <t>SERVICIOS DE TI</t>
  </si>
  <si>
    <t>SERVICIO DE INTERNET PARA PUBLICAR SISTEMAS DE INFORMACIÓN A LA CIUDADANÍA</t>
  </si>
  <si>
    <t>CATÁLOGO DE SERVICIOS DE TECNOLOGÍAS DE INFORMACIÓN</t>
  </si>
  <si>
    <t>CATÁLOGO DE SISTEMAS DE INFORMACIÓN</t>
  </si>
  <si>
    <t>INVENTARIO DE EQUIPOS TECNOLÓGICOS</t>
  </si>
  <si>
    <t>REGISTRO DE SERVICIOS DE APLICATIVOS TELEMÁTICOS</t>
  </si>
  <si>
    <t>REGISTRO DE SERVICIOS DE BASES DE DATOS</t>
  </si>
  <si>
    <t>INFORMES DE SEGURIDAD INFORMÁTICA</t>
  </si>
  <si>
    <t>DOCUMENTACIÓN SISTEMAS DE INFORMACIÓN DESARROLLADOS EN MIGRACIÓN COLOMBIA</t>
  </si>
  <si>
    <t xml:space="preserve">SISTEMAS DE INFORMACIÓN MISIONALES MIGRACIÓN COLOMBIA </t>
  </si>
  <si>
    <t xml:space="preserve">SISTEMAS DE INFORMACIÓN DE SOPORTE MIGRACIÓN COLOMBIA </t>
  </si>
  <si>
    <t>PORTAL WEB U.A.E. MIGRACIÓN COLOMBIA</t>
  </si>
  <si>
    <t xml:space="preserve">INFRAESTRUCTURA FÍSICA, SEGURIDAD INFORMÁTICA Y DE RED E IT </t>
  </si>
  <si>
    <t>BASE DE DATOS MISIONAL</t>
  </si>
  <si>
    <t>BASE DE DATOS APOYO</t>
  </si>
  <si>
    <t>MANUALES DE IMAGEN CORPORATIVA</t>
  </si>
  <si>
    <t>PLANES DE GOBIERNO EN LÍNEA</t>
  </si>
  <si>
    <t>PLAN DE COMUNICACIONES</t>
  </si>
  <si>
    <t>ACTAS DE COMITÉ DE COORDINACIÓN DEL SISTEMA DE CONTROL INTERNO</t>
  </si>
  <si>
    <t>INFORMES DE RENDICIÓN DE CUENTA FISCAL</t>
  </si>
  <si>
    <t xml:space="preserve">INFORMES DE AUDITORÍA DEL SISTEMA DE GESTIÓN DE CALIDAD </t>
  </si>
  <si>
    <t>INFORMES EJECUTIVOS ANUALES AL SISTEMA DE CONTROL INTERNO</t>
  </si>
  <si>
    <t>INFORMES PORMENORIZADOS DEL ESTADO DE CONTROL INTERNO</t>
  </si>
  <si>
    <t>INFORMES INTERNOS DE MONITOREO Y VERIFICACIÓN</t>
  </si>
  <si>
    <t>INFORMES DE ASESORÍA Y ACOMPAÑAMIENTO DE CONTROL INTERNO</t>
  </si>
  <si>
    <t>MANUALES DE ÉTICA Y BUEN GOBIERNO</t>
  </si>
  <si>
    <t>PLANES DE AUDITORIA</t>
  </si>
  <si>
    <t>PLANES DE MEJORAMIENTO INSTITUCIONAL</t>
  </si>
  <si>
    <t>PROGRAMAS PARA EL ENFOQUE HACIA LA PREVENCIÓN</t>
  </si>
  <si>
    <t>PROGRAMAS ANUALES DE AUDITORIA</t>
  </si>
  <si>
    <t>REPORTE DE AVANCE A LA GESTIÓN - FURAG</t>
  </si>
  <si>
    <t>INFORMES DE EVALUACIÓN A LA GESTIÓN REGIONAL</t>
  </si>
  <si>
    <t>INFORMES DE LOS SUBCOMITÉS REGIONALES DEL SISTEMA INTEGRADO DE GESTIÓN</t>
  </si>
  <si>
    <t>INFORMES DE ASESORÍA Y ACOMPAÑAMIENTO DE CONTROL INTERNO A REGIONALES</t>
  </si>
  <si>
    <t>INSTRUMENTOS DE CONTROL DE SOCIALIZACIÓN DE NORMATIVIDAD DE EXTRANJERÍA</t>
  </si>
  <si>
    <t xml:space="preserve">POLÍTICAS DE EXTRANJERÍA </t>
  </si>
  <si>
    <t>REGISTROS CÉDULAS DE EXTRANJERÍA</t>
  </si>
  <si>
    <t>ACTAS DEL COMITÉ DEL SISTEMA DE GESTIÓN DE SEGURIDAD DE LA INFORMACIÓN</t>
  </si>
  <si>
    <t>PLANES DE SEGURIDAD Y PRIVACIDAD DE LA INFORMACIÓN</t>
  </si>
  <si>
    <t>PROGRAMAS DE FOMENTO DE LA SEGURIDAD DE LA INFORMACIÓN</t>
  </si>
  <si>
    <t>ACTAS DEL COMITÉ PARA LA FIJACIÓN DE LAS TARIFAS Y PRECIOS POR LOS SERVICIOS QUE PRESTA MIGRACIÓN</t>
  </si>
  <si>
    <t>INFORMES A LA ALTA DIRECCIÓN</t>
  </si>
  <si>
    <t>RESOLUCIÓN DE APERTURA DE PROCESOS DE CONTRATACIÓN</t>
  </si>
  <si>
    <t>ACTA DEL COMITÉ DE COMPRAS</t>
  </si>
  <si>
    <t>HISTORIAS DE BIENES INMUEBLES</t>
  </si>
  <si>
    <t>HOJA DE VIDA DEL PARQUE AUTOMOTOR</t>
  </si>
  <si>
    <t>PLANES ANUALES DE ADQUISICIONES</t>
  </si>
  <si>
    <t>PLANES DE MANTENIMIENTO DE MAQUINARIA Y EQUIPO</t>
  </si>
  <si>
    <t>PLANES ESTRATÉGICOS DE SEGURIDAD VIAL</t>
  </si>
  <si>
    <t>PROGRAMAS DE RECLAMACIONES DE SEGUROS</t>
  </si>
  <si>
    <t>PROGRAMA DE MANTENIMIENTO DE BIENES Y EQUIPOS</t>
  </si>
  <si>
    <t>ACTAS DE ELIMINACIÓN DOCUMENTAL</t>
  </si>
  <si>
    <t>CONSECUTIVO DE COMUNICACIONES OFICIALES ENVIADAS</t>
  </si>
  <si>
    <t>CONSECUTIVO DE COMUNICACIONES OFICIALES RECIBIDAS</t>
  </si>
  <si>
    <t>BANCOS TERMINOLÓGICOS DE SERIES Y SUBSERIES DOCUMENTALES</t>
  </si>
  <si>
    <t>CUADRO DE CLASIFICACIÓN DOCUMENTAL</t>
  </si>
  <si>
    <t>INVENTARIOS DOCUMENTALES DE ARCHIVO CENTRAL</t>
  </si>
  <si>
    <t>PLANES INSTITUCIONALES DE ARCHVIO - PINAR</t>
  </si>
  <si>
    <t>PROGRAMAS DE GESTIÓN DOCUMENTAL - PGD</t>
  </si>
  <si>
    <t>TABLAS DE CONTROL DE ACCESO</t>
  </si>
  <si>
    <t>TABLAS DE RETENCIÓN DOCUMENTAL - TRD</t>
  </si>
  <si>
    <t>INSTRUMENTOS DE CONTROL DE SOCIALIZACIÓN DE LA GESTIÓN DOCUMENTAL</t>
  </si>
  <si>
    <t>PLANES DE CONSERVACIÓN DOCUMENTAL</t>
  </si>
  <si>
    <t>PLANES DE TRANSFERENCIAS DOCUMENTALES PRIMARIAS</t>
  </si>
  <si>
    <t>PLANES DE TRANSFERENCIAS DOCUMENTALES SECUNDARIAS</t>
  </si>
  <si>
    <t>CONTRATOS DE MÍNIMA CUANTÍA / ACEPTACIONES DE OFERTA</t>
  </si>
  <si>
    <t>CONTRATO DE SELECCIÓN ABREVIADA - SUBASTA INVERSA- MENOR CUANTÍA</t>
  </si>
  <si>
    <t>CONTRATOS DE GRANDES SUPERFICIES</t>
  </si>
  <si>
    <t>CONTRATOS DE ACUERDO MARCO DE PRECIOS / ORDENES DE COMPRA</t>
  </si>
  <si>
    <t>CONTRATOS POR CONCURSO DE MÉRITOS</t>
  </si>
  <si>
    <t>CONTRATOS POR LICITACIÓN</t>
  </si>
  <si>
    <t>CONTRATOS DE PRESTACIÓN DE SERVICIOS PROFESIONALES Y APOYO A LA GESTIÓN</t>
  </si>
  <si>
    <t>CONTRATOS DE ARRENDAMIENTO</t>
  </si>
  <si>
    <t>CONTRATO DE EXCLUSIVIDAD - CONTRATACIÓN DIRECTA</t>
  </si>
  <si>
    <t xml:space="preserve">CONTRATOS INTERADMINISTRATIVOS - CONTRATACIÓN DIRECTA </t>
  </si>
  <si>
    <t>CONTRATOS DE CONSULTORÍA</t>
  </si>
  <si>
    <t>CONTRATOS DE OBRA</t>
  </si>
  <si>
    <t>CONTRATOS DE SUMINISTROS</t>
  </si>
  <si>
    <t>MANUALES DE CONTRATACIÓN</t>
  </si>
  <si>
    <t>PROCESOS CONTRACTUALES DECLARADOS DESIERTOS O NO ADJUDICADOS</t>
  </si>
  <si>
    <t>BOLETINES DIARIOS DE TESORERÍA</t>
  </si>
  <si>
    <t>CERTIFICADOS DE DISPONIBILIDAD PRESUPUESTAL - CDP</t>
  </si>
  <si>
    <t>COMPROBANTES CONTABLES DE EGRESOS</t>
  </si>
  <si>
    <t>COMPROBANTES CONTABLES DE INGRESOS</t>
  </si>
  <si>
    <t>DECLARACIONES TRIBUTARIAS DISTRITALES MUNICIPALES</t>
  </si>
  <si>
    <t xml:space="preserve">DECLARACIONES TRIBUTARIAS NACIONALES </t>
  </si>
  <si>
    <t>DECLARACIONES DE ACTIVOS EN EL EXTERIOR</t>
  </si>
  <si>
    <t>DECLARACIONES DE IMPUESTOS SOBRE LAS VENTAS - IVA</t>
  </si>
  <si>
    <t>DECLARACIONES DE RENTA Y COMPLEMENTARIOS</t>
  </si>
  <si>
    <t>DECLARACIONES DE RETENCIONES EN LA FUENTE</t>
  </si>
  <si>
    <t>ESTADOS FINANCIEROS DE PROPÓSITO ESPECIAL</t>
  </si>
  <si>
    <t>ESTADOS FINANCIEROS DE PROPÓSITO GENERAL</t>
  </si>
  <si>
    <t>LIBRO DIARIO AUXILIAR MENSUALIZADO</t>
  </si>
  <si>
    <t>LIBRO DIARIO</t>
  </si>
  <si>
    <t>LIBRO MAYOR</t>
  </si>
  <si>
    <t>LIBROS DE INGRESOS</t>
  </si>
  <si>
    <t>LIBROS DE CUENTAS POR PAGAR</t>
  </si>
  <si>
    <t>LIBROS DE LEGALIZACIÓN DEL GASTO</t>
  </si>
  <si>
    <t>LIBROS DE REGISTROS DE RESERVAS PRESUPUESTALES</t>
  </si>
  <si>
    <t>ORDENES DE PAGO</t>
  </si>
  <si>
    <t>PROGRAMAS ANUALES MENSUALIZADOS DE CAJA - PAC</t>
  </si>
  <si>
    <t>REGISTROS DE DEVOLUCIÓN DE INGRESOS</t>
  </si>
  <si>
    <t xml:space="preserve">REGISTROS DE RESERVAS PRESUPUESTALES </t>
  </si>
  <si>
    <t>REGISTROS DE USUARIOS DEL SISTEMA INTEGRADO DE INFORMACIÓN FINANCIERA - SIIF</t>
  </si>
  <si>
    <t>REGISTROS PRESUPUESTALES</t>
  </si>
  <si>
    <t>INFORMES DE RECAUDO POR TRÁMITES Y SANCIONES DE LAS REGIONALES</t>
  </si>
  <si>
    <t>INFORMES DE RECAUDOS Y DEVOLUCIONES DE LAS REGIONALES</t>
  </si>
  <si>
    <t>INSTRUMENTOS DE CONTROL DE PAGO DE SERVICIOS PÚBLICOS</t>
  </si>
  <si>
    <t>ACTAS DEL COMITÉ DE ARMAMENTO</t>
  </si>
  <si>
    <t>ACTAS DE INSTRUCCIÓN</t>
  </si>
  <si>
    <t>ESTUDIOS DE SEGURIDAD FÍSICA DE INSTALACIONES</t>
  </si>
  <si>
    <t>HISTORIAS DE ARMAMENTO Y EQUIPOS DE SEGURIDAD</t>
  </si>
  <si>
    <t>INSTRUMENTOS DE CONTROL DE ARMAMENTO Y EQUIPOS DE SEGURIDAD - REVISTA DE ARMAMENTO</t>
  </si>
  <si>
    <t>INSTRUMENTOS DE CONTROL DE COORDINAIÓN INTERINSTITUCIONAL</t>
  </si>
  <si>
    <t>PLANES DE MANTENIMIENTO DE MATERIAL DE ARMAMENTO</t>
  </si>
  <si>
    <t>PLANES DE SEGURIDAD DE INFRAESTRUCTURA, PERSONAS E INFORMACIÓN</t>
  </si>
  <si>
    <t>PROGRAMAS DE ASESORÍA Y ACOMPAÑAMIENTO EN SEGURIDAD Y PROTECCIÓN FÍSICA Y DE PERSONAS</t>
  </si>
  <si>
    <t>ACTAS DEL COMITÉ EVALUADOR DE BAJA DE BIENES</t>
  </si>
  <si>
    <t>COMPROBANTES DE EGRESO DE BIENES DE ALMACÉN</t>
  </si>
  <si>
    <t>COMPROBANTES DE INGRESO DE BIENES DE ALMACÉN</t>
  </si>
  <si>
    <t>COMPROBANTES DE BAJA DE BIENES DE ALMACÉN</t>
  </si>
  <si>
    <t>INFORMES DE BIENES</t>
  </si>
  <si>
    <t>INVENTARIO DE BIENES INDIVIDUALIZADO</t>
  </si>
  <si>
    <t>INVENTARIO FÍSICO DE BIENES EN ALMACÉN GENERAL</t>
  </si>
  <si>
    <t>PROYECTOS DE INVERSIÓN REGIONAL</t>
  </si>
  <si>
    <t>INSTRUMENTOS DE CONTROL DE SOCIALIZACIÓN DE NORMATIVIDAD MIGRATORIA</t>
  </si>
  <si>
    <t>ACTAS DEL COMITÉ REGIONAL DE DESARROLLO Y GESTIÓN</t>
  </si>
  <si>
    <t>INSTRUMENTOS DE CONTROL DE PERSONAL</t>
  </si>
  <si>
    <t>INVENTARIOS DOCUMENTALES DE ARCHIVO DE GESTIÓN
INVENTARIO DOCUMENTAL
RELACIÓN DE ENTREGA DE DOCUMENTOS
COMUNICACIÓN REMISIORIA DE TRANSFERENCIA O RELACIÓN</t>
  </si>
  <si>
    <t>ACTAS DE ENMIENDAS POR INFRACCIONES MIGRATORIAS - PERSONAS NATURALES NACIONALES,ACTA DE COMPROMISO ANTE LA AUTORIDAD MIGRATORIA, O UN PODER DE TRAMITE A UNA ACTA DE COMPROMISO</t>
  </si>
  <si>
    <t>CERTIFICACIONES DE MOVIMIENTOS MIGRATORIOS - ACTIVIDAD MIGRATORIA, SOLICITUD DE CERTIFICADOS DE MOVIMIENTOS MIGRATORIOS PERSONAS NATURALES, AUTORIDADES JUDICIALES Y  ADMINISTRATIVAS.REMISIÓN CERTIFICADO DE MOVIMIENTOS MIGRATORIOS CON PODER.</t>
  </si>
  <si>
    <t>DERECHO DE PETICIÓN</t>
  </si>
  <si>
    <t>HISTORIA DE EXTRANJEROS</t>
  </si>
  <si>
    <t>INSTRUMENTOS  DE CONTROL  DE SOCIALIZACIÓN DE NORMATIVIDAD MIGRATORIO</t>
  </si>
  <si>
    <t>INSTRUMENTOS DE CONTROL DE MIGRACIÓN AUTOMATICA</t>
  </si>
  <si>
    <t>REGISTROS DE IMPEDIMENTOS Y RESTRICCIONES DE SALIDA DEL PAÍS</t>
  </si>
  <si>
    <t>RESOLUCIONES DE MODIFICACIÓN EN BASE DE DATOS</t>
  </si>
  <si>
    <t>ACTAS DE ENMIENDAS POR INFRACCIONES MIGRATORIAS - PERSONAS JURÍDICAS</t>
  </si>
  <si>
    <t>ACTAS DE ENMIENDAS POR INFRACCIONES MIGRATORIAS - PERSONAS NATURALES NACIONALES Y EXTRANJERAS.</t>
  </si>
  <si>
    <t>ORDENES DE TRABAJO DE VERIFICACIÓN MIGRATORIA</t>
  </si>
  <si>
    <t>PROCESOS ADMINISTRATIVOS POR INFRACCIONES A LAS NORMAS MIGRATORIAS - PERSONAS JUÌDICAS</t>
  </si>
  <si>
    <t>PROCESOS ADMINISTRATIVOS POR INFRACCIONES A LAS NORMAS MIGRATORIAS - PERSONAS NATURALES NACIONALES</t>
  </si>
  <si>
    <t>REPORTES DE EVENTOS PÚBLICOS</t>
  </si>
  <si>
    <t>ACTAS DE ENMIENDAS POR INFRACCIONES MIGRATORIAS - PERSONAS NATURALES NACIONALES</t>
  </si>
  <si>
    <t>CERTIFICACIONES DE MOVIMIENTOS MIGRATORIOS - ACTIVIDAD MIGRATORIA</t>
  </si>
  <si>
    <t>REGISTROS DE PASAPORTES PERDIDOS O HURTADOS</t>
  </si>
  <si>
    <t>REGISTROS DE PERMISOS DE SALIDA DEL PAÍS DE NIÑOS, NIÑAS Y ADOLESCENTES</t>
  </si>
  <si>
    <t>REGISTROS DE DECLARACIONES GENERALES DE VUELO</t>
  </si>
  <si>
    <t xml:space="preserve">SISTEMA DE ALMACENAMIENTO </t>
  </si>
  <si>
    <t>SISTEMA DE ALMACENAMIENTO CHARTER</t>
  </si>
  <si>
    <t>PROCESOS DE AUTORIZACIÓN DE COMISIONES</t>
  </si>
  <si>
    <t>ACTAS DEL COMITÉ DE CONVIVENCIA LABORAL</t>
  </si>
  <si>
    <t>INFORMES TRIMESTRALES DEL COMITÉ DE CONVIVENCIA LABORAL</t>
  </si>
  <si>
    <t>PROCESOS DE ELECCIÓN DE LOS MIEMBROS DE LA COMISIÓN DE PERSONAL</t>
  </si>
  <si>
    <t>RESOLUCIONES DE TALENTO HUMANO</t>
  </si>
  <si>
    <t>ACTAS COMITÉ DE APOYO PARA EL ANÁLISIS DE RETIRO DE FUNCIONARIOS</t>
  </si>
  <si>
    <t>ACTAS DE COMITÉ DE REUBICACIÓN LABORAL Y TRASLADOS</t>
  </si>
  <si>
    <t>ACTAS DE COMISIÓN DE PERSONAL</t>
  </si>
  <si>
    <t>HISTORIAS LABORALES</t>
  </si>
  <si>
    <t>INFORMES INSTITUCIONALES DE EVALUACIÓN DEL DESEMPEÑO</t>
  </si>
  <si>
    <t>MANUALES ESPECÍFICOS DE FUNCIONES, REQUISITOS Y COMPETENCIAS
LABORALES</t>
  </si>
  <si>
    <t>PLANES ANUALES DE EMPLEOS VACANTES</t>
  </si>
  <si>
    <t>PLANES DE CARRERA ADMINISTRATIVA</t>
  </si>
  <si>
    <t>PLANES DE EMPLEOS TEMPORALES</t>
  </si>
  <si>
    <t>PROCESOS DE DERECHO COLECTIVO DEL TRABAJO</t>
  </si>
  <si>
    <t>PROCESOS DE SELECCIÓN DE PERSONAL</t>
  </si>
  <si>
    <t>REGLAMENTO INTERNO DE TRABAJO</t>
  </si>
  <si>
    <t>ACTAS DEL COMITÉ DE BIENESTAR E INCENTIVOS</t>
  </si>
  <si>
    <t>HISTORIAS CLÍNICAS OCUPACIONALES</t>
  </si>
  <si>
    <t>PLANES ANUALES DE DOTACIÓN</t>
  </si>
  <si>
    <t>PLANES ANUALES DE INCENTIVOS INSTITUCIONALES</t>
  </si>
  <si>
    <t>PLANES DE PREVENCIÓN, PREPARACIÓN Y RESPUESTAS ANTE EMERGENCIAS</t>
  </si>
  <si>
    <t>PROGRAMAS DE BIENESTAR SOCIAL</t>
  </si>
  <si>
    <t>PROGRAMAS DE HIGIENE Y SEGURIDAD INDUSTRIAL</t>
  </si>
  <si>
    <t>PROGRAMA DE MEDICINA PREVENTIVA Y DEL TRABAJO</t>
  </si>
  <si>
    <t>PROGRAMA DE SALUD OCUPACIONAL</t>
  </si>
  <si>
    <t>ACTAS DEL COMITÉ DE CAPACITACIÓN</t>
  </si>
  <si>
    <t>ACTAS DEL COMITÉ DE SELECCIÓN PARA CAPACITACIONES POR CONVOCATORIA EN TEMAS MISIONALES</t>
  </si>
  <si>
    <t>PLANES INSTITUCIONALES DE CAPACITACIÓN - PIC</t>
  </si>
  <si>
    <t>PROGRAMAS DE CAPACITACIÓN</t>
  </si>
  <si>
    <t>PROGRAMAS DE INDUCCIÓN Y REINDUCCIÓN</t>
  </si>
  <si>
    <t>APORTES A FONDOS DE CESANTÍAS</t>
  </si>
  <si>
    <t>APORTES AL SISTEMA GENERAL DE SEGURIDAD SOCIAL Y PARAFISCALES</t>
  </si>
  <si>
    <t>CERTIFICACIONES DE NÓMINA</t>
  </si>
  <si>
    <t>NÓMINA</t>
  </si>
  <si>
    <t>Centro de datos de Migración Colombia, Bogotá</t>
  </si>
  <si>
    <t>FUNCIONARIOS DEL PROCESO CONTROL MIGRATORIO</t>
  </si>
  <si>
    <t>APLICATIVO CHECK - MIG</t>
  </si>
  <si>
    <t>Correo electrónico ~ subdireccion.controlmigratorio@migracioncolombia.gov.co
Sistema de Gestión Documental ~ ORFEO
Centro de Consulta Ciudadana ~ C3</t>
  </si>
  <si>
    <t>INFORMES DE CONTROL Y SEGUIMIENTO DE LA GESTIÓN MIGRATORIA</t>
  </si>
  <si>
    <t>POLÍTICAS DE CONTROL MIGRATORIO</t>
  </si>
  <si>
    <t>Analiza las dinámicas y fenómenos migratorios, a partir de los flujos de entrada y salida de Colombianos y extranjeros en los diferentes Puestos de Control Migratorio habilitados, con el fin de dar recomendaciones a la alta gerencia para  la toma de decisiones y formulación de política pública</t>
  </si>
  <si>
    <t>Analiza las dinámicas y fenómenos migratorios, a partir de los flujos de entrada y salida de Colombianos y extranjeros en los diferentes Puestos de Control Migratorio habilitados.</t>
  </si>
  <si>
    <t>Este documento plasma el reporte de personas naturales o jurídicas por vínculos de extranjeros en el territorio Colombiano, como la prestación de un servicio de hospedaje, salud, entre otros.</t>
  </si>
  <si>
    <t>Es la Certificación que expide Migración Colombia a nacionales o extranjeros la cual contiene información relacionada con movimientos migratorios (status migratorio), con entradas y salidas en el territorio Colombiano. Las certificaciones de movimientos migratorios para nacionalidad previstos en la Guía MEG02. Registro de Extranjeros y Trámites de Extranjería, numeral 4.3,</t>
  </si>
  <si>
    <t>Este  documento plasma el reporte de personas naturales o jurídicas por vínculos de extranjeros en el territorio Colombiano, como la prestación de un servicio de hospedaje, salud, entre otros.</t>
  </si>
  <si>
    <t>Este documento plasma el reporte de personas naturales o jurídicas por vínculos de extranjeros en el territorio Colombiano que participarán en la realización de algún evento público.</t>
  </si>
  <si>
    <t>Es la Certificación que expide Migración Colombia a nacionales o extranjeros la cual contiene información relacionada con movimientos migratorios (status migratorio), con entradas y salidas en el territorio Colombiano. Las certificaciones de movimientos migratorios para nacionalidad previstos en la Guía MEG02. Registro de Extranjeros y Trámites de Extranjería, numeral 4.3</t>
  </si>
  <si>
    <t>EstedocumentoplasmaelreportedepersonasnaturalesojurídicasporvínculosdeextranjerosenelterritorioColombiano,comolaprestacióndeunservicio de hospedaje, salud, entre otros.</t>
  </si>
  <si>
    <t>EstedocumentoplasmaelreportedepersonasnaturalesojurídicasporvínculosdeextranjerosenelterritorioColombianoqueparticiparánenlarealización de algún evento público.</t>
  </si>
  <si>
    <t>CALIFICACIÓN DE LA CRITICIDAD EN LOS ACTIVOS DE INFORMACIÓN</t>
  </si>
  <si>
    <t>Leonardo</t>
  </si>
  <si>
    <t>CMDB
(FORMATO DE ADMINISTRACIÓN DE VERSIONES Y CONFIGURACIONES)</t>
  </si>
  <si>
    <t>Se revisó y faltan activos en las TRD</t>
  </si>
  <si>
    <t>Se revisó y no están consolidados los activos de las TRD</t>
  </si>
  <si>
    <t>Se revisó falta 1 activo</t>
  </si>
  <si>
    <t>Datos Personales
Privados</t>
  </si>
  <si>
    <t>Datos Personales
Semiprivados</t>
  </si>
  <si>
    <t>Datos Personales
Niños, Niñas y Adolescentes.</t>
  </si>
  <si>
    <t>Datos Personales
(SI/NO) Ley 1581 de 2012</t>
  </si>
  <si>
    <t>PROPIEDAD Y ACCESO</t>
  </si>
  <si>
    <t>Infraestructura Crítica Cibernética
(SI/NO)</t>
  </si>
  <si>
    <t>Datos Personales
Públicos</t>
  </si>
  <si>
    <t>SERVICIOS WEB (INTERCAMBIO PARA INTERCAMBIO DE INFORMACIÓN CON OTRAS ENTIDADES DEL ESTADO)</t>
  </si>
  <si>
    <t xml:space="preserve">Kactus, Intranet, Greco , </t>
  </si>
  <si>
    <t xml:space="preserve">SERVICIO DE TELEFONIA </t>
  </si>
  <si>
    <t>Servicio compuesto de hardware (Planta telefónica) y Software de gestión de extensiones) comunicaciones unificadas.</t>
  </si>
  <si>
    <t>Conjunto de recurso humano que prestan servicios profesionales a la oficina de TI con el fin de evolucionar y fortalecer la implementación de la estrategia establecida en el PETI.</t>
  </si>
  <si>
    <t>Servicio de soporte informático.</t>
  </si>
  <si>
    <t>SOFTWARE DE LA MESA DE AYUDA DEL CAST (CENTRO DE ATENCIÓN DE SERVICIOS TELEMÁTICOS)</t>
  </si>
  <si>
    <t>EQUIPOS DE CÓMPUTO Y PERIFERICOS</t>
  </si>
  <si>
    <t>EQUIPOS DE COMUNICACIONES (TELEFONIA MOVILES O FIJA)</t>
  </si>
  <si>
    <t>21 05 2025</t>
  </si>
  <si>
    <t>SISTEMA DE GESTIÓN DOCUMENTAL ORFEO</t>
  </si>
  <si>
    <t>Sistema o herramienta informática que permite gestionar toda la documentación que ingresa, se procesa y sale de la oficina teniendo en cuenta las tablas de retención documental adoptadas.</t>
  </si>
  <si>
    <t>Servidores Migración</t>
  </si>
  <si>
    <t>Resolución 1823 del 11 de octubre de 2011</t>
  </si>
  <si>
    <t>CARPETA COMPARTIDA CONTROL INTERNO NASMIG</t>
  </si>
  <si>
    <t>Carpeta que contiene toda la información de acuerdo a los roles de control Interno desde el año 2012 a la fecha.(Medio de consulta)</t>
  </si>
  <si>
    <t>Equipos de cómputo en la Oficina de Control Interno</t>
  </si>
  <si>
    <t>No Aplica</t>
  </si>
  <si>
    <t>Oficina de Control Interno</t>
  </si>
  <si>
    <t>Oficina de Control Interno Disciplinario</t>
  </si>
  <si>
    <t>BASE DE DATOS INVESTIGACIÓN DISCIPLINARIA</t>
  </si>
  <si>
    <t>En los equipos de la Subdirección de Control Disciplinario Interno.</t>
  </si>
  <si>
    <t>INVENTARIOS DOCUMENTALES DE ARCHIVISTICOS</t>
  </si>
  <si>
    <t>Estos Planes son documentos que planean y definen las pautas de cómo se proyectan las comunicaciones que produce la entidad hacia el interior y hacia el exterior de esta.</t>
  </si>
  <si>
    <t>CARPETA COMPARTIDA COMUNICACIONES</t>
  </si>
  <si>
    <t>Carpeta compartida en un servidor de la entidad, donde se guardan imágenes, videos, campañas realizadas para cumplir la misionalidad.</t>
  </si>
  <si>
    <t>FUNCIONARIOS DEL PROCESO DESIGNADOS Y AUTORIZADOS POR EL JEFE DE COMUNICACIONES</t>
  </si>
  <si>
    <t>En la oficina de Comunicaciones</t>
  </si>
  <si>
    <t>ACTAS DE COMITÉ DE CRISIS INSTITUCIONAL</t>
  </si>
  <si>
    <t>BOLETIN DE PRENSA</t>
  </si>
  <si>
    <t>Este instrumento evidencia la participación y representación de Migración Colombia en los escenarios de definición y coordinación interinstitucional que involucren o afecten el ejercicio de la regulación migratoria, previa autorización del Director de la entidad.</t>
  </si>
  <si>
    <t>Es un documento orientado a asesorar a las Direcciones Regionales de Migración Colombia en los proceso de extranjería de acuerdo con las normas migratorias vigentes</t>
  </si>
  <si>
    <t>CARPETA COMPARTIDA EXTRANJERIA</t>
  </si>
  <si>
    <t>EQUIPO DE CÓMPUTO PARA ANÁLISIS Y ALISTAMIENTO DE BASES DE DATOS</t>
  </si>
  <si>
    <t>En un espacio de la Oficina de la Subdirección de Extranjería</t>
  </si>
  <si>
    <t>Carpeta compartida en un servidor de la entidad, donde se guarda la información de la Subdirección de Extranjería.</t>
  </si>
  <si>
    <t>Funcionarios de la Subdirección de Extranjería.</t>
  </si>
  <si>
    <t>Funcionarios designados de la Subdirección de Extranjería.</t>
  </si>
  <si>
    <t>Reposa en un servidor de migración Colombia</t>
  </si>
  <si>
    <t>Funcionarios Operativos de Subdirección de Extranjería</t>
  </si>
  <si>
    <t>Resolución 3167 de 2019 Art. 27 y 34.</t>
  </si>
  <si>
    <t>MODULO DE ENTREGA DE INVENTARIOS MEI</t>
  </si>
  <si>
    <t>Modulo de entregas de inventarios de los permisos por protección temporal</t>
  </si>
  <si>
    <t>Ubicado en un proveedor (FACTORBIT SAS)</t>
  </si>
  <si>
    <t>FACTORBIT SAS</t>
  </si>
  <si>
    <t>Funcionarios Trámites especializados de la Subdirección de Extranjería y funcionarios designados</t>
  </si>
  <si>
    <t>Decreto 0216 de 2021</t>
  </si>
  <si>
    <t>SISTEMA KACTUS</t>
  </si>
  <si>
    <t>Manejo de información y situaciones de carácter reservado y sensible al tratar temas y hechos personales de los funcionarios y su entorno laboral, esta información puede impactar de manera negativa en caso de ser divulgada sin autorización 
Concepto Función Publica: Que la información suministrada por la Unidad Administrativa Especial Migración Colombia debe ser únicamente utilizada dentro del proceso o asunto de la referencia y cualquier uso indebido de la misma genera consecuencias penales, disciplinarias y administrativas en razón a ser ésta de carácter RESERVADA, de conformidad con los términos de la Constitución Política, el numeral 4 del artículo 24 de la Ley 1437 de 2011, Ley 594 de 2000, Ley 1581 de 2012 y Ley 1266 de 2008, así como el Concepto emitido por la Sala de Consulta y Servicio Civil del Consejo de Estado de 01 de julio de 2000, dentro del radicado 1.279: “Es deber de las autoridades asegurar la reserva de la información que en un momento dado se llega a conocer por o con ocasión del ejercicio de sus funciones”.</t>
  </si>
  <si>
    <t>FUNCIONARIO (S) DEL PROCESO TALENTO HUMANO Y/O DELEGADO(S) Y ENTIDADES DE CONTROL</t>
  </si>
  <si>
    <t>De acuerdo a los requerimientos y tipos de informes se maneja información de tipo Clasificado o Publico, se remiten informes a Entes como Procuraduría General de la Nación, Presidencia de la República, Comisión Nacional del Servicio Civil
Numeral 4.6 Información pública relevante, el Anexo 2 de la Resolución 1519 de 2020</t>
  </si>
  <si>
    <t>FUNCIONARIO(S) DEL PROCESO DE TALENTO HUMANO Y/O DELEGADO(S) Y ENTIDADES EXTERNAS</t>
  </si>
  <si>
    <t>De acuerdo a los requerimientos y tipos de informes se maneja información de tipo Clasificado o Publico, se remite  información a Entidades externas siempre y cuando tengan la debida solicitud y autorización</t>
  </si>
  <si>
    <t>Miembros del Comité de Convivencia Laboral, funcionarios designados del Grupo de Seguridad y Salud en el Trabajo de la Subdirección de Talento Humano, Alta Dirección</t>
  </si>
  <si>
    <t xml:space="preserve">Presentación de información de gestión de casos y seguimientos realizados por parte del Comité de convivencia </t>
  </si>
  <si>
    <t>Información de la Subdirección de Talento Humano, relacionadas en las TRD que se encuentran en la Intranet http://intranet/</t>
  </si>
  <si>
    <t>El registro de las personas en carrera administrativa se realiza a través de los aplicativo (SIMO) de la Comisión Nacional del Servicio Civil, lo cual está a cargo de funcionarios del Grupo de Administración de Persona, selección e incorporación</t>
  </si>
  <si>
    <t>Por el momento no existe Planta Temporal en la Entidad</t>
  </si>
  <si>
    <t>La entidad no tiene reglamento interno de trabaja. Se basa en las normas, resoluciones, circulares memorandos que emiten. Se publican en la intranet y se encuentran en carpetas digitales</t>
  </si>
  <si>
    <t>La información se encuentra consolidada en el Sistema de Información Kactus administrado en Bogotá Nivel Central por el Grupo de Nómina de la Subdirección de Talento Humano</t>
  </si>
  <si>
    <t>Funcionarios Subdirección de Talento Humano</t>
  </si>
  <si>
    <t>Funcionarios del Grupo de Administración de Personal, Selección e Incorporación - convocatorias realizadas a Nivel Nacional a todos los funcionarios</t>
  </si>
  <si>
    <t>Funcionarios del Grupo de Administración de Personal, Selección e Incorporación - Subdirección de Talento Humano
Funcionarios de la Entidad en su historia Laboral</t>
  </si>
  <si>
    <t>Funcionarios del Grupo de Administración de Personal, Selección e Incorporación - Coordinaciones Subdirección de Talento Humano</t>
  </si>
  <si>
    <t>Miembros del Comité de movimientos de personal, funcionarios designados del Grupo de Administración de Personal, Selección e Incorporación - Subdirección de Talento Humano, Alta Dirección</t>
  </si>
  <si>
    <t xml:space="preserve">Miembros Comisión de Personal y funcionarios del Grupo de Administración de Personal, Selección e Incorporación - Coordinaciones Subdirección de Talento Humano que apliquen </t>
  </si>
  <si>
    <t>funcionarios autorizados y designados del Grupo de Administración de Personal, Selección e Incorporación - Subdirección de Talento Humano</t>
  </si>
  <si>
    <t>Funcionarios UAEMC</t>
  </si>
  <si>
    <t>Funcionarios del Grupo de Administración de Personal, Selección e Incorporación - Subdirección de Talento Humano</t>
  </si>
  <si>
    <t>Funcionarios del Grupo de Administración de Personal, Selección e Incorporación - Subdirección de Talento Humano
Comisión Nacional del Servicio Civil</t>
  </si>
  <si>
    <t>Funcionarios del Grupo de Administración de Personal, Selección e Incorporación - Subdirección de Talento Humano
Funcionarios integrantes de sindicatos</t>
  </si>
  <si>
    <t>Funcionarios Grupo Bienestar social - Subdirección Talento Humano</t>
  </si>
  <si>
    <t>Funcionarios Grupo Seguridad y Salud en el Trabajo - Subdirección de Talento Humano</t>
  </si>
  <si>
    <t>Funcionarios designados del Grupo de Seguridad y Salud en el Trabajo y el Grupo de Administración de personal selección e incorporación</t>
  </si>
  <si>
    <t>Funcionarios Subdirección de Talento Humano Grupo de Bienestar Social</t>
  </si>
  <si>
    <t>Funcionarios Subdirección de Talento Humano Grupo de Seguridad y Salud en el Trabajo</t>
  </si>
  <si>
    <t>Funcionarios Subdirección de Talento Humano Grupo de Seguridad y Salud en el Trabajo
Funcionarios UAEMC</t>
  </si>
  <si>
    <t>Funcionarios Subdirección de Talento Humano Grupo de Capacitaciones
Funcionarios Comisión de personal Nacional
Subdirección Talento Humano</t>
  </si>
  <si>
    <t>Funcionarios Subdirección de Talento Humano Grupo de Capacitaciones
Funcionarios Comisión de personal Nacional
Subdirección Talento Humano
Subdirecciones Misionales</t>
  </si>
  <si>
    <t>Funcionarios Subdirección de Talento Humano Grupo de Capacitaciones</t>
  </si>
  <si>
    <t>Funcionarios Subdirección de Talento Humano Grupo de Nómina</t>
  </si>
  <si>
    <t>FUNCIONARIO(S) DEL PROCESO DE TALENTO HUMANO Y/O DELEGADO(S)</t>
  </si>
  <si>
    <t>Información definida en TRD y publicadas</t>
  </si>
  <si>
    <t>La convocatoria y elecciones son dirigidas a nivel nacional a todos los funcionarios, una vez definidas las Comisiones se realizan los actos administrativos y son comunicados a los respectivos representantes.</t>
  </si>
  <si>
    <t xml:space="preserve">Documentos asociados a la Historia Laboral de los funcionarios, con manejo de información personal </t>
  </si>
  <si>
    <t>Datos estadísticos de las razones de retiro de la Entidad, lo cual se debe tener por lineamientos de la Función Pública</t>
  </si>
  <si>
    <t>Datos sensibles de información en donde se revisan los motivos de traslados para los funcionarios, algunos incluyen información familiar, de índole medico o personal</t>
  </si>
  <si>
    <t>Esta información incluye solicitudes de revisión de temas como calificación de desempeño</t>
  </si>
  <si>
    <t>Concepto Función Publica: la información suministrada por la Unidad Administrativa Especial Migración Colombia debe ser únicamente utilizada dentro del proceso o asunto de la referencia y cualquier uso indebido de la misma genera consecuencias penales, disciplinarias y administrativas en razón a ser ésta de carácter RESERVADA, de conformidad con los términos de la Constitución Política, el numeral 4 del artículo 24 de la Ley 1437 de 2011, Ley 594 de 2000, Ley 1581 de 2012 y Ley 1266 de 2008, así como el Concepto emitido por la Sala de Consulta y Servicio Civil del Consejo de Estado de 01 de julio de 2000, dentro del radicado 1.279: “Es deber de las autoridades asegurar la reserva de la información que en un momento dado se llega a conocer por o con ocasión del ejercicio de sus funciones”.</t>
  </si>
  <si>
    <t>Calificaciones de Evaluación de desempeño de todos los funcionarios de la UAEMC</t>
  </si>
  <si>
    <t>RESOLUCION 3671 de 2021</t>
  </si>
  <si>
    <t>De acuerdo con la Ley 909 de 2004 el plan anual de vacantes debe ser publicado</t>
  </si>
  <si>
    <t>Es un registro publico de Carrera Administrativa. Las solicitudes de anotación de inscripción, actualización, comisión, cancelación e inclusión en el módulo RPCA de SIMO 4.0, se deberán radicar cargando en el sistema los documentos requeridos para cada trámite, de acuerdo con la tipificación establecida en la Circular No. 11 de 2020 de la Comisión Nacional del Servicio Civil</t>
  </si>
  <si>
    <t>La Entidad no tiene planta temporal</t>
  </si>
  <si>
    <t>Manejo de actas y permisos sindicales, así como de reuniones de negociación colectiva</t>
  </si>
  <si>
    <t>Manejo información personal como cuentas bancarias, experiencia, exámenes médicos etc.</t>
  </si>
  <si>
    <t>Lineamientos para cumplimiento de la Entidad realizados a través de documentos como Resoluciones, circulares o memorandos</t>
  </si>
  <si>
    <t>Estas actas son producto de las reuniones en las cuales se establece y verifica el plan de bienestar, en conjunto con la Subdirección de Talento Humano, Secretario General y miembros de la Comisión de Personal de la Entidad</t>
  </si>
  <si>
    <t>Información evaluada por el COPASST</t>
  </si>
  <si>
    <t>Historial clínicas conceptos e información reservada</t>
  </si>
  <si>
    <t>Programa de incentivos para funcionarios de la Entidad.</t>
  </si>
  <si>
    <t>Estos planes deben ser publicados anualmente en la pagina web de la Entidad y socializado a la Subdirección de Talento Humano Grupo de Seguridad y Salud en el Trabajo</t>
  </si>
  <si>
    <t>Este plan es publicado anualmente y socializado en conjunto con la Subdirección de Talento Humano, Secretario General y miembros de la Comisión de Personal de la Entidad</t>
  </si>
  <si>
    <t>Estos programas deben realizarse en cumplimiento a la Resolución 3077 de 2022 establece la obligatoriedad de implementación y ejecución del Plan Nacional de Seguridad y Salud en el Trabajo</t>
  </si>
  <si>
    <t>Estas actas son producto de las reuniones en las cuales se establece y verifica el plan de capacitaciones, en conjunto con la Subdirección de Talento Humano, Secretario General y miembros de la Comisión de Personal de la Entidad</t>
  </si>
  <si>
    <t>Estas actas son producto de las reuniones en las cuales se establece y verifica el plan de capacitaciones, en conjunto con la Subdirección de Talento Humano, Subdirecciones Misionales, Secretario General y miembros de la Comisión de Personal de la Entidad</t>
  </si>
  <si>
    <t>Estos programas deben ser publicados anualmente en la pagina web de la Entidad y socializado a la Subdirección de Talento Humano Grupo de Capacitaciones</t>
  </si>
  <si>
    <t>Oficina de Talento Humano</t>
  </si>
  <si>
    <t>FUNCIONARIOS DE TALENTO HUMANO</t>
  </si>
  <si>
    <t>SISTEMA DE PASAJES Y VIATICOS</t>
  </si>
  <si>
    <t>Sistema que facilita la gestión de los procesos de nómina y talento humano, bajo un modelo de autogestión.</t>
  </si>
  <si>
    <t>HARDWARE Y SOFTWARE</t>
  </si>
  <si>
    <t>Documento con la información para la elección de los representantes de los empleados en la Comisión de Personal y los suplentes, el jefe de la entidad o de la dependencia regional o seccional, según sea el caso, convocará a elecciones con una antelación no inferior a treinta (30) días hábiles al vencimiento del respectivo periodo</t>
  </si>
  <si>
    <t>ACTAS DEL COMITÉ PARITARIO DE SALUD Y SEGURIDAD EN EL TRABAJO - COPASST</t>
  </si>
  <si>
    <t>Es un conjunto de documentos de carácter privado, obligatorio y sometido a reserva, en el cual se registran cronológicamente las condiciones de salud de los funcionarios de Migración Colombia, dicho documento únicamente puede ser conocido por terceros previa autorización del funcionario o en los casos previstos en la ley.
Por la infraestructura de Migración Colombia, la Historias Clínicas serán custodiadas y centralizadas por el Grupo de Archivo y Correspondencia de la Entidad, siendo el Grupo de Bienestar y Salud Ocupacional el responsable de las mismas.</t>
  </si>
  <si>
    <t>Documento en el que se señala los incentivos no pecuniarios que se ofrecerán al mejor empleado de carrera de la entidad, a los mejores empleados de carrera de cada nivel jerárquico y al mejor empleado de libre nombramiento y remoción de la entidad, así como los incentivos pecuniarios y no pecuniarios para los mejores equipos de trabajo.</t>
  </si>
  <si>
    <t>PLANES DE TRABAJO ANUAL DEL SISTEMA DE SEGURIDAD Y SALUD EN EL TRABAJO - SG - SST</t>
  </si>
  <si>
    <t>Información registrada en bases de datos y sistema de información de cada funcionario, administrada por el Grupo de Nómina de la Subdirección de Talento Humano</t>
  </si>
  <si>
    <t>Sistema que gestiona los viáticos o gastos de viaje incluyen pasajes aéreos y alojamiento, servicios de transporte y manutención.</t>
  </si>
  <si>
    <t>COORDINADOR DEL GRUPO PASAJES Y VIATICOS</t>
  </si>
  <si>
    <t>FUNCIONARIOS AUTORIZADOS DE MIGRACIÓN COLOMBIA A NIVEL NACIONAL</t>
  </si>
  <si>
    <t>SUBDIRECCIÓN DE TALENTO HUMANO</t>
  </si>
  <si>
    <t>Reposa en un servidor de Migración Colombia</t>
  </si>
  <si>
    <t>SIIF</t>
  </si>
  <si>
    <t>SELMIC</t>
  </si>
  <si>
    <t>Equipo de cómputo que contiene Bases de Datos de todos los ciudadanos extranjeros y nacionales con toda información pública, privado, semiprivada y sensible como resultado de las solicitudes de entidades públicas o privadas en el ejercicio de sus funciones.</t>
  </si>
  <si>
    <t>OFICINA DE PLANEACIÓN</t>
  </si>
  <si>
    <t>ESTADISTICAS MIGRATORIAS (ANALISIS)</t>
  </si>
  <si>
    <t>Conjunto de acciones formuladas por un proceso en el ciclo de mejora  continua, mediante las cuales se pretende corregir, eliminar o prevenir las causas de No Conformidades Reales o Potenciales o mejorar una situación (oportunidad de mejora).</t>
  </si>
  <si>
    <t>PLANES DE GESTION DE RIESGO (GUIA)</t>
  </si>
  <si>
    <t>PROGRAMAS DE ARTICULACION INTERINSTITUCIONAL</t>
  </si>
  <si>
    <t>PLATAFORMA INTEGRAL DE INVERSIÓN PUBLICA PIIP</t>
  </si>
  <si>
    <t>TABLEAU (TABLEROS DE CONTROL)</t>
  </si>
  <si>
    <t>SIIF -TOKEN</t>
  </si>
  <si>
    <t>COORDINADOR(A) GRUPO DE PROGRAMACIÓN PRESUPUESTAL</t>
  </si>
  <si>
    <t xml:space="preserve">DNP </t>
  </si>
  <si>
    <t>FUNCIONARIOS QUE FORMULEN EJECUTEN - Y HAGAN SEGUIMIENTO A LOS PROYECTOS DE INVERSIÓN DE LA ENTIDAD</t>
  </si>
  <si>
    <t>Externo</t>
  </si>
  <si>
    <t>Software de visualización de datos.</t>
  </si>
  <si>
    <t>Servidor Migración</t>
  </si>
  <si>
    <t>DIRECTORES -COORDINADORES (CONSULTA) OFICINAS NIVEL CENTRAL - FUNCIONARIOS GRUPO GEME</t>
  </si>
  <si>
    <t>COORDINADOR DE GRUPO DE ESTUDIOS MIGRATORIOS Y ESTADISTICAS DEL GEME</t>
  </si>
  <si>
    <t>TECNOLOGIA</t>
  </si>
  <si>
    <t>FUNCIONARIOS DE LA OFICINA DE PLANEACION</t>
  </si>
  <si>
    <t>EQUIPOS DE COMUNICACIONES (FIJA)</t>
  </si>
  <si>
    <t>FUNCIONARIOS DE PLANEACIÓN</t>
  </si>
  <si>
    <t>CARPETA COMPARTIDA</t>
  </si>
  <si>
    <t>GRUPO DE PLANIFICACIÓN Y DESARROLLO ORGANIZACIONAL</t>
  </si>
  <si>
    <t xml:space="preserve">SUIT </t>
  </si>
  <si>
    <t>Función Púbica</t>
  </si>
  <si>
    <t>JEFE OFICINA DE PLANEACION -JEFE CONTROL INTERNO</t>
  </si>
  <si>
    <t>FUNCIONARIOS DE LA OFICINA JURIDICA</t>
  </si>
  <si>
    <t>SECOP II</t>
  </si>
  <si>
    <t>FUNCIONARIOS ADSCRITOS AL GRUPO COACTIVO</t>
  </si>
  <si>
    <t xml:space="preserve">JEFE Y SECRETARIO OFICINA ASESORA </t>
  </si>
  <si>
    <t>Pendiente Web pagina</t>
  </si>
  <si>
    <t>Pendiente entrega se les envío archivo</t>
  </si>
  <si>
    <t>Pendiente una reunión contratos</t>
  </si>
  <si>
    <t>Sistema Integrado de Información Financiera</t>
  </si>
  <si>
    <t>COORDINACIÓN FINANCIERA</t>
  </si>
  <si>
    <t>Ministerio de Hacienda</t>
  </si>
  <si>
    <t xml:space="preserve">Subdirector(a) Financiera y Funcionarios de la subdirección financiera
</t>
  </si>
  <si>
    <t>Decreto 1068 de 2015, parte 9, se reglamenta el SIIF.</t>
  </si>
  <si>
    <t xml:space="preserve">SISTEMA PLATINUM </t>
  </si>
  <si>
    <t>Servidores de Migración Colombia</t>
  </si>
  <si>
    <t>Funcionarios de la subdirección Administrativa y Financiera en el Nivel Central y Regionales</t>
  </si>
  <si>
    <t xml:space="preserve">Subdirector(a) Financiera, Funcionarios de la subdirección financiera y la secretaria
</t>
  </si>
  <si>
    <t>SISTEMA SIMCA</t>
  </si>
  <si>
    <t>MODULO CASA</t>
  </si>
  <si>
    <t>Servidores de Migración Colombia - Proveedor externo Digital Ware</t>
  </si>
  <si>
    <t>Funcionarios de Almacén e inventarios y Grupos de apoyo de las Regionales (consultas)</t>
  </si>
  <si>
    <t>SISTEMA SEVEN - MODULO DE INVENTARIOS</t>
  </si>
  <si>
    <t>Sistema Integrado de Transporte</t>
  </si>
  <si>
    <t>GRUPO ADMINISTRATIVO</t>
  </si>
  <si>
    <t>Coordinación Administrativa y Coordinadores Regionales</t>
  </si>
  <si>
    <t>Centro de Atención de Servicios Administrativos</t>
  </si>
  <si>
    <t>Funcionarios de Migración</t>
  </si>
  <si>
    <t>Funcionarios de la subdirección Administrativa y Financiera
Grupos de trabajo
Usuarios Internos</t>
  </si>
  <si>
    <t>En cada uno de los grupos internos de trabajo de la Subdirección Administrativa y Financiera</t>
  </si>
  <si>
    <t>TECNOLOGIA Y GESTIÓN DOCUMENTAL</t>
  </si>
  <si>
    <t>Grupos internos de trabajo de la Subdirección Administrativa y Financiera</t>
  </si>
  <si>
    <t>COORDINADORA DE NOMINA- TECNOLOGIA</t>
  </si>
  <si>
    <t>FUNCIONARIOS DE NOMINA, GRUPO DE PERSONAL Y TECNOLOGÍA</t>
  </si>
  <si>
    <t>Es el registro de las novedades de personal y responder por el procesamiento y liquidación de las nóminas y demás pagos relacionados con los funcionarios y ex funcionarios de Migración Colombia, en especial los que correspondan a los sistemas de salud y pensiones.
Las copias de las certificaciones de tiempo de servicio para pensión y bono pensional, se entregan al Grupo de Administración de Personal, selección e Incorporación para ser conservadas en el expediente de la "Historia Laboral" del funcionario. La retención obedece a la verificación de las certificaciones por falsificación de las mismas.</t>
  </si>
  <si>
    <t>Información almacenada en el Sistema de Información SIPAV de la Entidad en donde se legalizan las comisiones, administrada por el Grupo de Inventarios de la Subdirección de Talento Humano</t>
  </si>
  <si>
    <t>COORDINACIÓN FINANCIERA- TECNOLOGIA</t>
  </si>
  <si>
    <t>GRUPO SOPORTE A LA GESTIÓN REGIONAL -TECNOLOGIA</t>
  </si>
  <si>
    <t>GRUPO DE INVENTARIOS DE ALMACEN -TECNOLOGIA</t>
  </si>
  <si>
    <t>GRUPO ADMINISTRATIVO -TECNOLOGIA</t>
  </si>
  <si>
    <t>Coordinadores</t>
  </si>
  <si>
    <t>GESTIÓN RELACIÓN CON LA CIUDADANIA</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</si>
  <si>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 Manual para el ejercicio de las acciones constitucionales.</t>
  </si>
  <si>
    <t>En la oficina de Grupo de Atención y Relacionamiento con la ciudadanía</t>
  </si>
  <si>
    <t>FUNCIONARIOS DEL GRUPO DE ATENCIÓN Y RELACIONAMIENTO  CON LA CIUDADANÍA - ENLACES DE LAS REGIONALES</t>
  </si>
  <si>
    <t>Constitución Política de Colombia de 1991 Artículo23.Ley1755de2015.Resolución1184de2012,artículo3quemodificaelartículo9delaResolución297de2012,numeral 2.</t>
  </si>
  <si>
    <t>FUNCIONARIOS GESTIÓN RELACIÓN CON LOS CIUDADANÍA-ENLACES DE SERVICIO -AGENTES DE CONTAC CENTER</t>
  </si>
  <si>
    <t>Ley 1755 de 2015 - Resolución 1519 de 2020</t>
  </si>
  <si>
    <t>PLATAFORMA DE AGENDAMIENTO</t>
  </si>
  <si>
    <t>Plataforma que permite la reserva y gestión de citas para los tramites de Migración Colombia.</t>
  </si>
  <si>
    <t>Servidores de proveedor de Contac Center</t>
  </si>
  <si>
    <t>PROVEEDORES DEL CONTAC CENTER</t>
  </si>
  <si>
    <t>FUNCIONARIOS GESTIÓN RELACIÓN CON LOS CIUDADANÍA-ENLACES DE SERVICIO -AGENTES DE CONTAC CENTER-CIUDADANOS-FUNCIONARIOS REGIONALES</t>
  </si>
  <si>
    <t>CORREO AUTORIDADES ADMINISTRATIVAS</t>
  </si>
  <si>
    <t>Canal por el cual se reciben las peticiones de las autoridades.</t>
  </si>
  <si>
    <t>Servidor de Correo de Migración Colombia</t>
  </si>
  <si>
    <t>FUNCIONARIOS GRUPO DE ATENCIÓN RELACIÓN CON LA  CIUDADANÍA</t>
  </si>
  <si>
    <t>En la oficina de Relacionamiento con la ciudadanía</t>
  </si>
  <si>
    <t>OFICINA DE GESTIÓN RELACIÓN CON LOS CIUDADANIA</t>
  </si>
  <si>
    <t xml:space="preserve"> INFORMES DE ATENCIÓN AL CIUDADANO</t>
  </si>
  <si>
    <t>DERECHOS DE PETICION
ACTAS APERTURA DE BUZÓN</t>
  </si>
  <si>
    <t>ENCUESTAS DE SATISFACCIÓN</t>
  </si>
  <si>
    <t>C3: APLICATIVO DE PQRS DE MIGRACIÓN COLOMBIA</t>
  </si>
  <si>
    <t>COORDINADOR(A) DEL GRUPO DE ATENCIÓN Y RELACIÓN CON LA CIUDADANÍA</t>
  </si>
  <si>
    <t>Pendiente la Información</t>
  </si>
  <si>
    <t>Pendiente entrega</t>
  </si>
  <si>
    <t>GRUPO DE ADMINISTRACIÓN DE INFRAESTRUCTURA TÉCNOLOGICA</t>
  </si>
  <si>
    <t>OFICINA DE TECNOLOGIA DE LA INFORMACIÓN</t>
  </si>
  <si>
    <t>GRUPO DE SISTEMAS DE INFORMACIÓN Y BASES DE DATOS</t>
  </si>
  <si>
    <t>GRUPO DE SEGURIDAD DE LA INFORMACIÓN Y CALIDAD</t>
  </si>
  <si>
    <t>GRUPO DE DESARROLLO DE SOFTWARE</t>
  </si>
  <si>
    <t>Personas capacitadas</t>
  </si>
  <si>
    <t>Resolución 67 de 2012 de la UAEMC, por la cual se crea el Comité Directivo, artículo2, parágrafo 2 El funcionario adscrito a la Dirección será el secretario técnico.</t>
  </si>
  <si>
    <t>Resolución 67 de 2012 de la UA.</t>
  </si>
  <si>
    <t>Concepto No. 1999049875-1 de 1999 de la Superintendencia Bancaria.  Decreto 4062 de 2011 Artículo 10 de la UAEMC.</t>
  </si>
  <si>
    <t>Decreto 4062 de 2011 Artículo 19, numeral 1</t>
  </si>
  <si>
    <t>Dirección General de Migración Colombia</t>
  </si>
  <si>
    <t>Subdirección de Verificación Migratoria</t>
  </si>
  <si>
    <t>Constitución política de Colombia de 1991 artículo 23. Ley 1755 de 2015. Decreto 4062 de 2011 Artículo 18 numeral 10.</t>
  </si>
  <si>
    <t>Decreto 4062 de 2011 Artículo 18 numerales 7 y 8 de la UAEMC.</t>
  </si>
  <si>
    <t>ESTUDIOS DE CARACTERIZACIÓN SOBRE LA PERMANENCIA DE EXTRANJEROS EN EL PAIS</t>
  </si>
  <si>
    <t>Resolución 1261 de 2014. Artículo 1, numeral 8</t>
  </si>
  <si>
    <t>GRUPO DE VERIFICACIÓN Y SUSTANCIACIÓN DE ACTUACIONES ADMINISTRATIVAS</t>
  </si>
  <si>
    <t>GRUPO DE OBSERVACIÓN DE DERECHOS HUMANOS</t>
  </si>
  <si>
    <t>ORDEN DE TRABAJO - POLICIA JUDICIAL</t>
  </si>
  <si>
    <t>ORDEN DE TRABAJO - PARA CASOS  DE CAPTURA EN FLAGRANCIA</t>
  </si>
  <si>
    <t>SUBDIRECCIÓN DE VERIFICACIÓN MIGRATORIA</t>
  </si>
  <si>
    <t>FUNCIONARIOS Y CONTRATISTAS DE LA SUBDIRECCIÓN DE VERIFICACIÓN MIGRATORIA</t>
  </si>
  <si>
    <t>EQUIPOS DE COMUNICACIONES (TELEFONIA MOVILES Y/O FIJOS)</t>
  </si>
  <si>
    <t>FUNCIONARIOS ASIGNADOS AL AREA</t>
  </si>
  <si>
    <t>FUNCIONARIOS DEL AREA</t>
  </si>
  <si>
    <t>ASISTENCIALES DEL DESPACHO</t>
  </si>
  <si>
    <t>Sistema Integrado de Información Financiera - Plataforma de Ministerio de Hacienda Nacional - Seguimiento de Ejecución Presupuestal y traslados presupuestales</t>
  </si>
  <si>
    <t>Resolución 1072 del 09 de abril de 2024</t>
  </si>
  <si>
    <t>El artículo 3 de la ley 1150 de 2007, la Ley 1712 de 2014, el Decreto 4170 de 2011, el Decreto 1082 de 2015 y el Decreto 1083 de 2015.</t>
  </si>
  <si>
    <t>Resolución 1207 del 28 de marzo de 2022</t>
  </si>
  <si>
    <t>LICENCIAMIENTO</t>
  </si>
  <si>
    <t>Sistema de Gestión Documental ORFEO
Archivo de la Dirección General acorde a la TRD
Repositorio NAS</t>
  </si>
  <si>
    <t>Sistema de Gestión 
Archivo de la Oficina de TI acorde a la TRD
Repositorio NAS</t>
  </si>
  <si>
    <t>Sistema de Gestión 
Archivo de la Dirección General acorde a la TRD
Repositorio NAS</t>
  </si>
  <si>
    <t>FUNCIONARIOS DEL PROCESO GESTION TECNOLOGICA Y DEMAS PARTES INTERESADAS</t>
  </si>
  <si>
    <t>LIDERES TÉCNICOS DE LA OTI</t>
  </si>
  <si>
    <t>FUNCIONARIOS DE LOS PROCESOS DE LA ENTIDAD.</t>
  </si>
  <si>
    <t>Contienen todas las acciones de comunicación que atiendan las necesidades y demandas generadas por una situación de crisis, ya sea que afecte a los clientes internos o externos de Migración Colombia.</t>
  </si>
  <si>
    <t>Documento que da a conocer la labor que desarrolla Migración Colombia de cara a sus públicos objetivos.</t>
  </si>
  <si>
    <t>Socializar la normatividad migratoria en la Jurisdicción de la entidad.</t>
  </si>
  <si>
    <t>Es el registro de los diferentes medios de comunicación ya sean nacionales e internacionales, con el fin de revisar el entorno, permitiendo conocer la imagen de Migración Colombia en el sector.</t>
  </si>
  <si>
    <t>REGISTROS DE MONITOREO A MEDIOS DE COMUNICACIÓN</t>
  </si>
  <si>
    <t>GRUPO DE INVESTIGACIÓN  DE POLICIA JUDICIAL</t>
  </si>
  <si>
    <t>en los computadores de los funcionarios asignados a cada grupo de trabajo</t>
  </si>
  <si>
    <t>DOCUMENTOS DE INFORMACIÓN ESTADISTICA DE VERIFICACIÓN MIGRATORIA</t>
  </si>
  <si>
    <t>Documento en el que se generan los reportes estadísticos sobre fenómenos migratorios</t>
  </si>
  <si>
    <t>En la Carpeta Compartida del grupo</t>
  </si>
  <si>
    <t>SISTEMA DE INFORMACIÓN PARA EL MONITOREO DE FENOMENOS MIGRATORIOS 2022</t>
  </si>
  <si>
    <t>FUNCIONARIOS DE MIGRACIÓN COLOMBIA Y PARTES EXTERNAS</t>
  </si>
  <si>
    <t>Resolución 1286 de marzo de 2022.</t>
  </si>
  <si>
    <t>RESPUESTAS A REQUERIMIENTOS (PETICIONES, SOLICITUD DE INFORMACIÓN)</t>
  </si>
  <si>
    <t>SISTEMA DE INFORMACIÓN PARA EL MONITOREO DE FENOMENOS MIGRATORIOS 2023</t>
  </si>
  <si>
    <t>PROGRAMA MODELER</t>
  </si>
  <si>
    <t xml:space="preserve">Sistema para el modelaje y el manejo de bases de datos robustas
</t>
  </si>
  <si>
    <t>En cada equipo</t>
  </si>
  <si>
    <t>SAV</t>
  </si>
  <si>
    <t>Resolución 1286 de marzo de 2022</t>
  </si>
  <si>
    <t>PROGRAMA SPSS STATISTICS</t>
  </si>
  <si>
    <t xml:space="preserve">DERECHO DE PETICIÓN
RESPUESTA DERECHO DE PETICIÓN </t>
  </si>
  <si>
    <t>SUBDIRECTOR(A)  DE CONTROL MIGRATORIO</t>
  </si>
  <si>
    <t>SOLICITUD DE CONCEPTO MIGRATORIO 
CONCEPTO MIGRATORIO</t>
  </si>
  <si>
    <t>Conceptos emitidos por Migración Colombia a las entidades que lo requieran en materia de Control Migratorio</t>
  </si>
  <si>
    <t>Correo electrónico ~ subdireccion.controlmigratorio@migracioncolombia.gov.co
Sistema de Gestión Documental ~ ORFEO</t>
  </si>
  <si>
    <t>Decreto 4062 de 2011 Artículo 16, numeral 7</t>
  </si>
  <si>
    <t>CLASIFICADO [A1]</t>
  </si>
  <si>
    <t>ESTUDIOS ORGANIZACIONALES DE CONTROL MIGRATORIO</t>
  </si>
  <si>
    <t>Refleja la investigación necesaria para constituir, trasladar, fusionar y suprimir puestos de control migratorio o asignar los mecanismos alternativos o complementarios a ellos y apoyar su implementación.</t>
  </si>
  <si>
    <t>Decreto 4062 de 2011 Artículo 16, numeral 4 y 8</t>
  </si>
  <si>
    <t>Ley 594 de 2000. Acuerdo 42 de 2002 del Archivo General de la
Nación. Acuerdo 027 de 2006 del Archivo General de la Nación. Decreto
1080 de 2015 Artículo 2.8.2.5.8.</t>
  </si>
  <si>
    <t>Correo electrónico ~ subdireccion.controlmigratorio@migracioncolombia.gov.co
Sistema de Gestión Documental ~ ORFEO
Actas y/o documentos adelantados</t>
  </si>
  <si>
    <t>Decreto 4062 de 2011 Artículo 16, numeral 11</t>
  </si>
  <si>
    <t>Permite identificar, proponer y coordinar la implementación y evaluación a nivel nacional de los lineamientos, herramientas, sistemas de gestión y operación que permitan el cumplimiento y mejoramiento de la función de control migratorio de acuerdo con las normas migratorias vigentes</t>
  </si>
  <si>
    <t>http://intranet/sig/mapa-de-procesos/control-migratorio
Correo electrónico ~ subdireccion.controlmigratorio@migracioncolombia.gov.co
Sistema de Gestión Documental ~ ORFEO</t>
  </si>
  <si>
    <t>Decreto 4062 de 2011 Artículo 16, numerales 1, 2, 5, 6, 7 y 9</t>
  </si>
  <si>
    <t>PROTOCOLO DE CONTROL MIGRATORIO</t>
  </si>
  <si>
    <t>Conjunto de reglas que se establecen en el proceso de comunicación de control migratorio de acuerdo con las normas migratorias vigentes y sus interlocutores.</t>
  </si>
  <si>
    <t>http://intranet/sig/mapa-de-procesos/control-migratorio</t>
  </si>
  <si>
    <t>Decreto 4062 de 2011 Artículo 16, numeral 2</t>
  </si>
  <si>
    <t>HISTORIAS DE EQUIPOS TÉCNICOS</t>
  </si>
  <si>
    <t>Sistema de Gestión Documental ~ ORFEO GRUPO 301. Archivo físico laboratorios de los PCM - reportes de mantenimientos. Archivo digital GATC.</t>
  </si>
  <si>
    <t>Instrumento archivístico de control y recuperación
que describe de manera exacta y precisa las series o asuntos de un archivo de gestión de las dependencias.</t>
  </si>
  <si>
    <t>Ley 594 de 2000. Acuerdo 42 de 2002 del Archivo General de la
Nación. Acuerdo 027 de 2006 del Archivo General de la Nación. Decreto 1080 de 2015 Artículo 2.8.2.5.8.</t>
  </si>
  <si>
    <t>REGISTROS DE ELABORACIÓN, DISTRIBUCIÓN Y DESTRUCCIÓN DE SELLOS</t>
  </si>
  <si>
    <t>Es el registro del adecuado uso de los sellos de control migratorio productos y suministros por el nivel central de Migración Colombia, con el fin de sentar un precedente en los diferentes puestos de control migratorio.</t>
  </si>
  <si>
    <t>Sistema de Gestión Documental ~ ORFEO GRUPO 301. Archivo físico direcciones regionales y de los PCM - Archivo digital GATC.</t>
  </si>
  <si>
    <t>Resolución 0485 de 2012 Artículo 2, numerales 6, 7 y 8, Guía MG.01 de 2012. Manejo conservación, distribución y reposición de sellos.</t>
  </si>
  <si>
    <t>INFORMES DE APRECIACIÓN MIGRATORIA SOBRE TRAFICO DE MIGRANTES, TRATA DE PERSONAS Y LOS DEMÁS VINCULADOS EN LOS PROCESOS MIGRATORIOS</t>
  </si>
  <si>
    <t>Reflejan la apreciación migratoria referente a los
delitos relacionados con trafico de migrantes y trata de personas y en general los cometidos por los extranjeros dentro del territorio nacional.</t>
  </si>
  <si>
    <t>Libro en el cual se incorpora la información y se
registran las novedades que se presenten durante la jornada laboral, relacionadas con fallos en el sistema y otras novedades relacionadas con el servicio que se presta en Interpol.</t>
  </si>
  <si>
    <t>Resolución 0804 de 2014 Artículo 3 numeral 16</t>
  </si>
  <si>
    <t>PROGRAMAS DE FACILITACIÓN Y CONTROL DE PASAJEROS</t>
  </si>
  <si>
    <t>La información se consolida en el sistema de
información misional de Migración Colombia, por lo que no tiene valores secundarios para la investigación, la ciencia y la cultura.</t>
  </si>
  <si>
    <t>Resolución 0462 de 2013, Artículo 6, Numeral 4. Guía MEG 03 (v2): Guía Consulta en base de datos y manejo de Archivos Físicos. Convenio interadministrativo 012 de 2013.
Decreto 1067 de 2015. Artículos 2.2.1.11.4.3. en concordancia con el Concepto 1279 del 2000 de la Sala de Consulta y Servicio Civil del Consejo de Estado. Guía
MEG.09. Activos de la información, "Clasificación y valoración de la información según su confidencialidad, numeral 5.2. "Tablas de confidencialidad, integridad y disponibilidad". Ley
1712 de 2014 articulo 19,20,21 y 22</t>
  </si>
  <si>
    <t>INFORMES DE CONSULTA A BASES DE DATOS INSTITUCIONALES Y DE OTRAS ENTIDADES</t>
  </si>
  <si>
    <t xml:space="preserve"> Libro en el cual se incorpora la información y se
registran las novedades que se presenten durante la jornada laboral, relacionadas con fallos en el sistema y otras novedades relacionadas con el servicio que se presta en Interpol.</t>
  </si>
  <si>
    <t>Resolución 0462 de 2013 Artículo 6 de la UAEMC. Por analogía Aplica la Guía MCG 07.Guía de Seguridad en Puestos de Control Migratorio.</t>
  </si>
  <si>
    <t xml:space="preserve">REGISTROS DE ALERTAS INTERNACIONALES </t>
  </si>
  <si>
    <t>Decreto 1067 de 2015. Artículos 2.2.1.11.4.3. en concordancia con el Concepto 1279 del 2000 de la Sala de Consulta y Servicio Civil del Consejo de Estado y a la Ley 1712 de 2014 por medio de la cual se crea la Ley de Transparencia y del Derecho de Acceso a la Información Pública Nacional y se dictan otras disposiciones, articulo 18, 19,20,21 y 22.</t>
  </si>
  <si>
    <t>SISTEMA PLATINUM PCM - APIS</t>
  </si>
  <si>
    <t>Se refiere a la interface que existe entre el sistema API (Información de Pasajeros Anticipada) y PLATINUM para la gestión de alertas tempranas de los viajeros; con este sistema se puede confirmar o descartar una alerta de forma anticipada, es decir antes de que el viajero se presente ante el punto de control migratorio. 
Se instala una Aplicación en cada Filtro y  el usuario trabaja con el rol asignado</t>
  </si>
  <si>
    <t>FUNCIONARIOS DEL PROCESO  DE ENLACES, CECAM Y APOYO TÉCNICO CIENTIFICO</t>
  </si>
  <si>
    <t>COORDINADOR DEL GRUPO DE APOYO TÉCNICO CIENTIFICO</t>
  </si>
  <si>
    <t>Subdirección de Control Migratorio</t>
  </si>
  <si>
    <t>Ley 1755 de 2015, Resolución 1519 de 2020</t>
  </si>
  <si>
    <t xml:space="preserve">CONTROLES DE ASISTENCIA </t>
  </si>
  <si>
    <t>Resolución 717 de 2017 y demás modificatorias, Directiva 030 de 2018</t>
  </si>
  <si>
    <t>ACTAS DE REUNION ATENCION Y RELACIONAMIENTO CON LA CIUDADANIA</t>
  </si>
  <si>
    <t>Decreto 1499 de 2017</t>
  </si>
  <si>
    <t xml:space="preserve">MEMORIAS EVENTOS </t>
  </si>
  <si>
    <t>REGISTROS DE ENCUESTAS DE EXPERIENCIA CIUDADANA</t>
  </si>
  <si>
    <t>Ley 2052 de 2020</t>
  </si>
  <si>
    <t>Herramienta virtual que le permite al ciudadano instaurar y realizar seguimiento a las PQRDSF, ante la entidad, con la finalidad de obtener información y participar de las decisiones de la misma. Esta herramienta  consolida todas las solicitudes ciudadanas y permite a la entidad establecer un seguimiento y trazabilidad de las mismas.</t>
  </si>
  <si>
    <t>En los Servidores del Proveedor</t>
  </si>
  <si>
    <t>Funcionarios Operativos de Regional Andina</t>
  </si>
  <si>
    <t>Funcionarios de la Regional Andina</t>
  </si>
  <si>
    <t>FUNCIONARIO(S) DEL PROCESO DE TALENTO HUMANO Y/O DELEGADO(S) y FUNCIONARIO S DEOTIN DELEGADOS</t>
  </si>
  <si>
    <t>Resolución 146 y 273 de 2020</t>
  </si>
  <si>
    <t>SISTEMA DE EVALUACION Y DESEMPEÑO SELMIC</t>
  </si>
  <si>
    <t>PROVEEDOR DEL APLICATIVO C3</t>
  </si>
  <si>
    <t>Resolución 558 de 2023, artículo 14</t>
  </si>
  <si>
    <t>Conjunto de acciones formuladas por un proceso en el ciclo de mejora  continua, mediante las cuales se pretende corregir, liminar o prevenir las causas de No Conformidades Reales o potenciales o mejorar una situación (oportunidad de mejora).</t>
  </si>
  <si>
    <t>PAGINA WEB MIGRACIÓN COLOMBIA</t>
  </si>
  <si>
    <t>Reflejanlosestudiosparaeldiseñoeimplementacióndelaplataformatecnológicaylasredesdetrasminisióndedatosdelaentidadenelnivelnacional,deconformidadconloscriteriosyactividadesdefinidosenelplande inversiones de Migración Colombia.</t>
  </si>
  <si>
    <t>ConjuntodedocumentosquereflejanlaactualizaciónyadministracióncentralizadadetodosloselementosinformáticosydecomunicacionesdeMigraciónColombia con sus respectivas solicitudes.</t>
  </si>
  <si>
    <t>Refleja los estudios para el diseño, construcción e implementación del (os) sistema(s) de información de Migración Colombia a nivel nacional.</t>
  </si>
  <si>
    <t>Registra información utilizada y/o cambios realizados referente a la plataforma de Migración Colombia.</t>
  </si>
  <si>
    <t>Programa sistemático de capacitación para, en casos de desastre, garantizar que la Entidad esté preparada. El Coordinador de contingencias de la Entidad será el responsable de la ejecución de este programa.</t>
  </si>
  <si>
    <t>Preparar los estudios para el diseño, construcción e implementación de los sistemas de información de Migración Colombia a nivel nacional</t>
  </si>
  <si>
    <t>Servidores y almacenamiento (84) - UPS (2) - Aires Acondicionados (6) - Racks (10) - Monitoreo Ambiental, extinción de incendios, control de acceso (1) Sedes conexión Fibra Óptica 60 Sedes conexión Satelital 13 Sedes conexión Radio Enlace 2, Software de seguridad Perimetral, Firewall, Data Center, Certificados Digitales.</t>
  </si>
  <si>
    <t>En un espacio de la Oficina de Tecnología.</t>
  </si>
  <si>
    <t>Servidores de MinTIC</t>
  </si>
  <si>
    <t>ALIMENTARLA: FUNCIONARIOS DEL PROCESO
CONSULTARLA: TODOS LOS CIUDADANOS</t>
  </si>
  <si>
    <t>INTRANET DE MIGRACIÓN COLOMBIA</t>
  </si>
  <si>
    <t>ALIMENTARLA: FUNCIONARIOS DEL PROCESO
CONSULTARLA: FUNCIONARIOS DE LA ENTIDAD</t>
  </si>
  <si>
    <t>PROCESOS ADMINISTRATIVOS POR INFRACCIONES A LAS NORMAS MIGRATORIAS - PERSONAS JURÌDICAS</t>
  </si>
  <si>
    <t>Servidor que recopila y almacena todos los movimientos del PCM (Puesto de Control Migratorio) y los sincroniza con el servidor principal</t>
  </si>
  <si>
    <t>BD1(Cuarto Técnico en OPAIN-El Dorado)</t>
  </si>
  <si>
    <t>DIRECTOR(A) REGIONAL EL DORADO- OTIN</t>
  </si>
  <si>
    <t>Sistema de control migratorio, para verificar el registro biométrico junto con el pasaporte. Este se basa en la biometría facial para recolectar datos biográficos y biométricos que permiten la salida o entrada de ciudadanos Colombianos y extranjeros al territorio nacional.</t>
  </si>
  <si>
    <t>Funcionarios delegados - Proveedor</t>
  </si>
  <si>
    <t>CHECKMIG</t>
  </si>
  <si>
    <t xml:space="preserve">Formulario donde el pasajero registra el origen, destino, fecha de viaje, teléfono, dirección y vacunas previo al viaje a fin que el funcionario pueda verificar en el sistema y agilizar la salida e ingreso del usuario. </t>
  </si>
  <si>
    <t>Funcionarios de Control Migratorio - los de filtro</t>
  </si>
  <si>
    <t>Plataforma de información única migratoria, utilizada para trámites solicitados por los ciudadanos, consulta en base de datos en control migratorio y ejecuta la verificación migratoria.</t>
  </si>
  <si>
    <t xml:space="preserve">Funcionarios Regional El Dorado </t>
  </si>
  <si>
    <t>Regional  el Dorado</t>
  </si>
  <si>
    <t>Ley 1712 de 2014 o el Decreto 1081 de 2015</t>
  </si>
  <si>
    <t>NOVEDADES DE NOMINA</t>
  </si>
  <si>
    <t>LIBROS CONTRABLES PRINCIPALES</t>
  </si>
  <si>
    <t>GESTIÓN DE TECNOLÓGIA</t>
  </si>
  <si>
    <t>Resolución 1207 DEL 28 de marzo de 2022</t>
  </si>
  <si>
    <t>Documento que corresponde a la herramienta administrativa emitida por una autoridad superior o una inferior, sobre un tema  o con un propósito específico. Este documento es empleado para transmitir  instrucciones  y decisiones de carácter obligatorio.</t>
  </si>
  <si>
    <t>La Circular informativa se expide con propósitos internos meramente  de carácter administrativo , para informar , regular, establecer aspectos generales, que no están en los reglamentos  internos de trabajo.</t>
  </si>
  <si>
    <t>Instrumentos archivísticos  de control y recuperación que describe  de manera exacta y precisa  las series o Asuntos de un archivo de gestión de las dependencias.</t>
  </si>
  <si>
    <t>Contiene las deliberaciones y decisiones de las reuniones del Consejo Directivo de Migración Colombia.</t>
  </si>
  <si>
    <t>Ruta: C:\Users\1015477062\Desktop\SECRETARIA GENERAL\CONSEJO DIRECTIVO y Archivo físico de Secretaria General</t>
  </si>
  <si>
    <t>Resolución 1823 del 2013</t>
  </si>
  <si>
    <t>Sistema donde se realiza la evaluación del desempeño de funcionarios provisionales, de carrera administrativa y libre nombramiento y remisión de Migración Colombia.</t>
  </si>
  <si>
    <t>SISTEMA SIPAV (Sistema Integrado de Pasajes y Viáticos)</t>
  </si>
  <si>
    <t>Servidores de Min Hacienda</t>
  </si>
  <si>
    <t>Dispositivo electrónico para procesar datos y realizar tareas específicas mediante la ejecución de programas en el desarrollo de las funciones encargadas por la entidad.
(Impresoras, escáner, cámaras, etc.)</t>
  </si>
  <si>
    <t xml:space="preserve">Celulares institucionales - Teléfonos fijos, utilizados para los temas relacionados con la entidad en los procesos misionales y administrativos. </t>
  </si>
  <si>
    <t>Proponer y coordinar la ejecución, realizar el seguimiento y evaluación de resultados del Plan Institucional en materia de tecnologías de información y de sistemas de información y de comunicaciones, en articulación con el Plan Estratégico Sectorial y realizar el mapa de Información institucional.</t>
  </si>
  <si>
    <t>Plan de Mantenimiento desarrollo y actualización de la infraestructura tecnológica de comunicaciones de Migración Colombia.</t>
  </si>
  <si>
    <t>Refleja los estudios para el diseño, e implementación de las políticas que garanticen la seguridad de la información de Migración Colombia a nivel nacional.</t>
  </si>
  <si>
    <t>Corresponde al plan integral de seguridad informática, que incluye la fijación , los estándares de seguridad informática y en la interoperabilidad de los sistemas de información.</t>
  </si>
  <si>
    <t>Plan que corresponde a las verificaciones relacionadas con la seguridad de la información por situaciones que se detecten</t>
  </si>
  <si>
    <t>Conjunto de recurso humano que tienen un usuario privilegiado para administrar la infraestructura tecnológica</t>
  </si>
  <si>
    <t xml:space="preserve">Servicios implementados con las diferentes entidades: 1 Minsalud   2 Uariv   3 Experian Colombia S.A   4 Mre Visas-Refugio   5 Mre Pasaporte   6 Mre Salvoconducto   7 Mre Git Cédula Tipo Preferencial   8 Dnp   9 Colpensiones   10 Icbf-Control Migratorio   11 Contraloría (Circular 09 Del 01 De Abril 2020)   12 Biomig-Alertas-Incomelec   13 Interpol-Alertas   14 Asofondos Colombia   15 Agencia Nacional Digital (And)   16 Ministerio De Vivienda Fonvivienda   17 Ministerio De Hacienda   18 Global Entry-Cecam   19 Dian-Cecam   20 Global Entry-Cecam   21 Gse  </t>
  </si>
  <si>
    <t>Listado de equipos tecnológicos con que cuenta la entidad, con su descripción, ubicación y asignación.</t>
  </si>
  <si>
    <t>Registro de requerimientos y/o cambios solicitados y autorizados para la corrección de novedades en las plataformas de Migración Colombia. ARANDA - CORREO ELECTRONICO INSTITUCIONAL ASOCIADO A LOS ADMINISTRADORES DE LAS BASES DE DATOS</t>
  </si>
  <si>
    <t>Documentación relacionada a  los análisis, diseños, construcción, configuración, prueba e implementación con su respectivo código fuente de los sistemas de información de Migración Colombia a nivel nacional.</t>
  </si>
  <si>
    <t>Plataforma Integrada de Usuarios de Migración, Punto de Control Migratorio, Verificación de Alertas Automáticas para Cruceros – Quartz, Sistema de Información de Registro de Extranjeros, Verificación de Alertas Automáticas para SIRE – Quartz, Formulario único de Tramites, Sistemas de Control Anticipado de Pasajeros, Verificación de Alertas Automáticas para API – Quartz, Formulario CheckMig, Biometría Migración, Registro Único de Migrantes Venezolanos, Encuesta de Caracterización RUMV, Duplicado Cédulas de Extranjería, Consulta y Certificado de Cédulas de Extranjería, Control Cédulas de Extranjería, Servicio Envío de Cédulas de Extranjería al Impresor Thomas Greg, Quartz DIAN, Quartz Notificación Cédulas de Extranjería, Gestión Personas – PLATINUM, ABC Iris Enrolamiento PCM, ABC Iris Enrolamiento Desconectado, Migración Automática, Permiso Especial de Permanencia, Tránsito Seguro, Quartz MOVII,  Sistema de Gestión Documental (Orfeo).</t>
  </si>
  <si>
    <t>Inventario con la información de las configuraciones de los diferentes elementos tecnológicos y su interrelación. Contiene información como:  Tipo de servidor, recursos de hardware y software y parametrización.</t>
  </si>
  <si>
    <t>Descripción (Sistemas Operativos Windows y Linux, Bases de Datos Oracle, Suscripciones, Apliancces de comunicaciones y seguridad, Ofimática, Lectoras y cámaras, certificados digitales)</t>
  </si>
  <si>
    <t>\\nasmig\planeacion\Grupo de Desarrollo Organizacional\DESARROLLO ORGANIZACIONAL\ACTAS GPDO\Actas Comité Institucional</t>
  </si>
  <si>
    <t>\\nasmig\planeacion\Grupo de Desarrollo Organizacional\DESARROLLO ORGANIZACIONAL\ACTAS GPDO\Mesas Técnicas de Calidad</t>
  </si>
  <si>
    <t>Constitución Política de Colombia de 1991 Artículos 119 y 278 .Ley 734 de 2002. Decreto 4062 de 2011, artículo11,numeral 6. La Directiva 53 de 2013 establece los informes y la entidad a la cual se remite.</t>
  </si>
  <si>
    <t>Documento que consolida la información requerida por agentes externos. Relación de informes que por norma presenta la Oficina de Planeación a otras entidades de marco de gasto de mediano plazo, seguimiento y ejecución proyectos de inversión, informe al Congreso de la  república, en coordinación con Cancillería, seguimiento al Sistema de Desarrollo Administrativo SISTEDA.</t>
  </si>
  <si>
    <t xml:space="preserve"> \\nasmig\planeacion\Grupo de Desarrollo Organizacional\DESARROLLO ORGANIZACIONAL\ACTAS GPDO\Actas Comité Institucional</t>
  </si>
  <si>
    <t>Decreto 1499 de 2017 artículo 2.2.22.3.8., Resolución 415de2018, artículos 2 y 4. Resolución 2412 de 2013, artículo5, modificado por la Resolución 3092 de 2018, artículos 1 y 2.</t>
  </si>
  <si>
    <t>Documento donde se determinan y asignan las tareas por los procesos que tienen las Regionales de la Entidad, se definen los plazos en el tiempo y se calcula el uso de los recursos.</t>
  </si>
  <si>
    <t>Norma: Ley 1474 de 2011 art.73. Decreto 2641 de 2012. Ley estatutaria de 2015 artículo52. Ley 1712 de 2014 art.9 literal g. Resolución 3092 de 2018, artículos 1 y 2</t>
  </si>
  <si>
    <t>Agrupación documental en la cual se definen las políticas, las estrategias, y la evaluación para la gestión de los riesgos institucionales.</t>
  </si>
  <si>
    <t>Articulo 19 resolución 0010 del 7 marzo del 2018 por la cual se establece el Catálogo de Clasificación Presupuestal, la Dirección General del Presupuesto Nacional del Ministerio de Hacienda y Crédito Público. Resolución 0823 de 2018 articulo 6, por la cual se crea el comité interno presupuestal de UAEMC.</t>
  </si>
  <si>
    <t xml:space="preserve">Documentos que reflejan la ejecución  del gasto, a nivel de compromisos y obligaciones, del presupuesto de la entidad. Presentan las obligaciones presupuestadas para el año  y el cumplimiento de las metas propuestas en los planes y compromisos adquiridos por la entidad. Esta serie reemplaza la denominada SEGUIMIENTO PRESPUESTAL. La documentación presentar los reportes de ejecución del presupuesto y goza de valores secundarios toda vez que evidencia la gestión del presupuestos de las entidades y la ejecución del gasto.
 </t>
  </si>
  <si>
    <t xml:space="preserve">En este libro debe registrarse el monto de las autorizaciones, el periodo en años para el cual se autorizan, ajustes o modificaciones al monto aprobado, compromisos, obligaciones y pagos de vigencias futuras. </t>
  </si>
  <si>
    <t>Norma: Ley 962 de 2005. Resolución 007 de 2016 de la Contraloría General de la Nación. Resolución 0297 de 2012, Artículo 6, numerales 3 y 4; Resolución 1184 de 2012, Artículo 14, numerales 1, 2 y 4.</t>
  </si>
  <si>
    <t>Norma: Resolución 0297 de 2012,artículo 6, numerales 1,2 y 5.</t>
  </si>
  <si>
    <t>Norma: Resolución 0297 de 2012. Artículo2. Numeral 5 y Resolución 0804 de 2014, articulo4. Resolución 0839 de 2017 articulo 2 numeral 8. Resolución 146 de 2019, artículo 1, articulo 2 numeral 2.</t>
  </si>
  <si>
    <t>Norma: Resolución 804 de 2014, artículo 2, numeral 2.Resolución 146 de 2019, artículo 1, articulo 2 numeral 4 y 9.</t>
  </si>
  <si>
    <t>Norma: Resolución 0297 de 2012. Artículo 2. Numerales 6 y 7  Resolución 0804 de 2014, articulo 4. Resolución 0839 de 2017 articulo 2.</t>
  </si>
  <si>
    <t xml:space="preserve">Coordina el cumplimiento de las obligaciones contraídas por Migración Colombia, en virtud de convenios y acuerdos de cooperación suscritos relacionados con Estudios Migratorios y Política Pública. </t>
  </si>
  <si>
    <t>Plataforma del DNP que permite la formulación, seguimiento, evaluación y cierre de proyectos de inversión. - Pagina Web DNP</t>
  </si>
  <si>
    <t>Principio de Transparencia entidades públicas</t>
  </si>
  <si>
    <t>Base documental del Sistema de Gestión del SIG (Procedimientos, Guías, Manuales, Formatos, Resoluciones), de todos los proceso</t>
  </si>
  <si>
    <t xml:space="preserve">Teléfonos fijos, utilizados para los temas relacionados con la entidad en los procesos misionales y administrativos. </t>
  </si>
  <si>
    <t>Procesos y actuaciones que se instauran en contra de Migración Colombia o que ésta deba proponer, atendiendo todas las etapas procesales que ello implica. Las acciones de inconstitucionalidad, que instaure la entidad o se instauren contra ella o en las que ésta deba intervenir, que sean de competencia de la Migración Colombia.</t>
  </si>
  <si>
    <t>C:\Users\80135759\OneDrive - migracioncolombia365\224-Grupo de Defensa Judicial, Extrajudicial y Vía Administrativa / ORFEO / Correo Institucional noti.judiales@migracioncolombia.gov.co</t>
  </si>
  <si>
    <t>Documento que refleja las decisiones sobre las actuaciones que se instauran en contra de Migración Colombia o que ésta deba proponer, atendiendo todas las etapas procesales en especial atender las conciliaciones prejudiciales.</t>
  </si>
  <si>
    <t>C:\Users\80135759\OneDrive - migracioncolombia365\224-Grupo de Defensa Judicial, Extrajudicial y Vía Administrativa / ORFEO</t>
  </si>
  <si>
    <t>C:\Users\80135759\OneDrive - migracioncolombia365\224-Grupo de Defensa Judicial, Extrajudicial y Vía Administrativa / ORFEO / ARCHIVO FISICO OFICINA ASESORA JURIDICA</t>
  </si>
  <si>
    <t>Cobro Persuasivo: Concertación entre la administración y un deudor, tendiente a lograr que este cancele una obligación, sin tener que recurrir a las instancias de un proceso judicial. Cobro Coactivo: Actuación mediante la cual la administración exige el cumplimiento de una obligación que ha sido de difícil recaudo por la vía persuasiva. Existen expedientes donde se archiva únicamente la tipología generada a través del cobro persuasivo, corresponde a los casos en los que no fue necesario recurrir a la etapa coactiva.
Los expedientes de procesos de cobro persuasivo y coactivo adelantados a personas naturales extranjeras deben ser incorporados al expediente de la Historia del Extranjero administrados en los Grupo de Extranjería y Grupos Interdisciplinarios de las Regionales</t>
  </si>
  <si>
    <t>Cobro Persuasivo: Concertación entre la administración y un deudor, tendiente a lograr que este cancele una obligación, sin tener que recurrir a las instancias de un proceso judicial. Cobro Coactivo: Actuación mediante la cual la administración exige el cumplimiento de una obligación que ha sido de difícil recaudo por la vía persuasiva. Existen expedientes donde se archiva únicamente la tipología generada a través del cobro persuasivo, corresponde a los casos en los que no fue necesario recurrir a la etapa coactiva.
Los procesos de cobro persuasivo y coactivo a personas naturales extranjeras deberán ser remitidos a la historia del extranjero respectivo siguiendo las indicaciones de la Directiva 029 de 2018.</t>
  </si>
  <si>
    <t>Plataforma de información única migratoria, utilizada para trámites solicitados por los ciudadanos, consulta en base de datos en control migratorio y ejecuta la verificación migratoria.- Se realiza la verificación de los pagos a las personas naturales y jurídicas que hallan realizado el pago, de la misma forma esta en prueba la proyección de los acuerdos de pago dentro del Sistema Platinum</t>
  </si>
  <si>
    <t>Plataforma en donde se cargan la información de los contratos desarrollados por la entidad.</t>
  </si>
  <si>
    <t>Min hacienda</t>
  </si>
  <si>
    <t>Oficina Asesora Jurídica</t>
  </si>
  <si>
    <t>Decreto 4062 de 2011. Art. 1. Modificado por la Resolución 1184 de 2012, Articulo 4. Ley 1712 de 2014, Decreto 1083 de 2015, Decreto 1151 de 2008, Directiva Presidencial No. 5 de 2014, NTC-ISO 9001 de 2005, NTCGP: 1000</t>
  </si>
  <si>
    <t>Es el documento que plasma la estrategia de Migración Colombia donde se formulan planes de acción, en el cual concreta sus esfuerzo para apoyar al Programa de Gobierno en línea que contribuye a un Estado más eficiente, más transparente y participativo que presta mejores servicios con la colaboración de toda la sociedad mediante el aprovechamiento de la TIC</t>
  </si>
  <si>
    <t>: Decreto 4062 de 2011. Art. 7. Modificado por la Resolución 1184 de 2012, Articulo 4</t>
  </si>
  <si>
    <t>Documento escrito en hipertexto (también conocido como HTML) que se puede ver en línea mediante un navegador web. La mayoría de las páginas web incluyen texto, fotos o videos y enlaces a otras páginas web.
Una página web es un documento de la Word Wide Web «con dirección propia».​ Las páginas web son entregadas por un servidor web al usuario y mostradas en un navegador web para que actúe como «unidad de recuperación» de la información almacenada en su interior.​</t>
  </si>
  <si>
    <t>Consolidación de información a nivel nación al sobre las actividades desarrolladas y elaborar y presentar periódicamente al jefe de la oficina de Comunicaciones, los informes de análisis estadísticos de las peticiones, quejas, reclamos y sugerencias recibidas, así como las recomendaciones pertinentes para el mejoramiento  del servicio y la optimización de los recursos Criterios de  eliminación:</t>
  </si>
  <si>
    <t>Agrupación documental en la que se conservan los documentos por los cuales un ciudadano presenta solicitudes verbales o escritas, ante las autoridades públicas o ante los particulares que prestan servicios públicos</t>
  </si>
  <si>
    <t>Diseña, implementa y administra el sistema integral de atención la ciudad no que articule los trámites y servicios ofrecidos por la entidad, en coordinación con las dependencias vinculadas, así como capacitarlos funcionarios de la institución en el manejo del mismo y de la atención al ciudadano.</t>
  </si>
  <si>
    <t>Documento que evidencian los compromisos en materia de participación ciudadana  acceso  a la información, mecanismos de consulta  a los ciudadanos y seguimiento participativo a la gestión pública, y el mecanismo de seguimiento a la corrupción en Migración Colombia.</t>
  </si>
  <si>
    <t>Documento que evidencian los compromisos en materia de participación ciudadana  acceso a la información, mecanismos de consulta a los ciudadanos y seguimiento participativo a la gestión pública, y el mecanismo de seguimiento a la corrupción en Migración Colombia.</t>
  </si>
  <si>
    <t>Instrumentos por los cuales un ciudadano presenta solicitudes verbales o escritas, ante las  autoridad</t>
  </si>
  <si>
    <t>Documento que consolida la información requerida por agentes externos. 
Relación de informes que por norma presenta la Oficina de Control Interno a otras entidades:
-Registros procesos judiciales e KOGUI
-Informe ejecutivo anual sistema de control interno DAFP
-Informe control interno contable CGN
-Normas derecho de autor y uso software DNDA
-Seguimiento plan anticorrupción y atención al ciudadano página web
-Informe pormenorizado del sistema de control interno página web</t>
  </si>
  <si>
    <t>Resolución 748 de 2012</t>
  </si>
  <si>
    <t>Sistema de Información Misional ~ Platinum
Sistema de Gestión Documental ~ ORFEO                      Archivo Físico Regional Oriente
Archivo Central de Migración Colombia</t>
  </si>
  <si>
    <t>Sistema de gestión Documental - Orfeo                Archivo Físico Regional Oriente                                          Archivo Central de Migración Colombia</t>
  </si>
  <si>
    <t>Es el registro o actualización efectuado a la información de la emisión de las cédulas de extranjería expedidas por Migración Colombia</t>
  </si>
  <si>
    <t>Contienen las reglas y lineamientos técnicos para el uso controlado de activos de información, que permiten minimizar el riesgo de pérdidas de datos, accesos no autorizados, divulgación no controlada, duplicación e interrupción intencional de la  información.</t>
  </si>
  <si>
    <t>Decreto 4062 de 2011 Artículo 7 y 16 Resolución 297 de 2012, Art. 13. numeral 6</t>
  </si>
  <si>
    <t>Serie que refleja el avance en la gestión Migratoria y su seguimiento</t>
  </si>
  <si>
    <t>Decreto 4062 de 2011 Artículo 16, numeral 3, 5, 10 y 12.
Resolución 297 de 2012, Art. 13. numeral 5</t>
  </si>
  <si>
    <t>Conjunto de documentos que permiten coordinar y
determinar los programas y planes de necesidades de adquisición, mantenimiento, reubicación, actualización de los equipos especializados de apoyo técnico pericial, como también los dispositivos de decodificación, identificación y almacenamiento biométrico en los diferentes puestos de control
migratorio, centros facilitadores de servicios migratorio a nivel nacional.</t>
  </si>
  <si>
    <t>Resolución 0485 de 2012 Articulo 1. Crea Grupo de Apoyo Técnico Científico. Resolución 0485 de 2012 Artículo 2 numeral  1</t>
  </si>
  <si>
    <t>Correo electrónico institucional, Carpeta Compartida \\Cecam23211\CECAM.</t>
  </si>
  <si>
    <t>Resolución 0804 de 2014. Art 1. Creación Grupo Centro Conjunto de Análisis Migratorio - CECAM. Resolución 0804 de 2014, numeral 1,2 y 4. artículo 3.</t>
  </si>
  <si>
    <t>Archivo ubicado físicamente en la oficina del CECAM.</t>
  </si>
  <si>
    <t>Reflejan las consultas o verificaciones realizadas en
la base de datos correspondiente a las solicitudes escritas de las diferentes personas naturales o jurídicas que las efectúen teniendo la facultad legal de hacerlo.</t>
  </si>
  <si>
    <t>Sistema Documental ORFEO
Correo electrónico institucional,
Carpeta Compartida \\172.20.6.131\Compartida\docompartirinter- copia</t>
  </si>
  <si>
    <t xml:space="preserve"> Resolución 0462 de 2013, Artículo 6, Numeral 4. Guía MEG 03 Guía para la consulta, creación y modificación de información en la base de datos. Convenio interadministrativo 012 de 2013.
Decreto 1067 de 2015. Artículos 2.2.1.11.4.3. en concordancia con el Concepto 1279 del 2000 de la Sala de Consulta y Servicio Civil del Consejo de Estado. Guía MEG.09. Activos de la información, "Clasificación y valoración de la
información según su confidencialidad, numeral 5.2. "Tablas de confidencialidad, integridad y disponibilidad". Ley 1712 de 2014 articulo 19,20,21 y 22</t>
  </si>
  <si>
    <t>Correo electrónico institucional,
Carpeta Compartida \\172.20.6.131\Compartida\docompartirinter- copia</t>
  </si>
  <si>
    <t xml:space="preserve">Documentos soporte del registro o actualización de la información emitida por la OCN Interpol Colombia sobre circulares (Rojas, Naranjas, Azules, Verdes, Amarilla, Blanca y Morada), difusiones y cancelaciones en el sistema de información de Migración Colombia. En concordancia con el Convenio 003 de 2012. </t>
  </si>
  <si>
    <t>Sistema Documental ORFEO Correo electrónico institucional</t>
  </si>
  <si>
    <t>Implementación del aplicativo con el fin de facilitar la entrada y salida de viajeros, disminuir los tiempos de atención y aumentar las medidas tanto en materia de bioseguridad, como de seguridad nacional.</t>
  </si>
  <si>
    <t>Evidencia la participación y representación de Migración Colombia en los escenarios de definición y coordinación institucional que involucren o afecten el ejercicio de la regulación migratoria, previa autorización de la entidad.</t>
  </si>
  <si>
    <t>Es un documento orientado a asesorar a las Direcciones Regionales de Migración Colombia en los procesos de extranjería de acuerdo con las normas migratorias existentes</t>
  </si>
  <si>
    <t>Decreto 4062 de 2011 Artículo 18 numerales 1, 3, 5 y 6.</t>
  </si>
  <si>
    <t>Refleja la investigación sobre la permanencia de extranjeros en el territorio nacional con el fin de formular e implementar los mecanismos de seguimiento y evolución de la operación y la gestión de la función de verificación migratoria, para la toma de medidas correspondientes.</t>
  </si>
  <si>
    <t>Documentación que contiene valor informativo por contener información sobre la protección, la preservación, acceso y difusión de los archivos de los derechos humanos, memoria histórica y conflicto armado, tal como lo dispone la ley 1448 de 2011, con la finalidad de que estos se conviertan en la garantía de los derechos de las victimas de graves violaciones a derechos humanos con valores secundarios para la investigación la ciencia y la cultura. El tiempo de retención se contará a partir del cierre de la vigencia fiscal. Al finalizar el periodo de retención en el archivo central se conservará en su soporte original, realizándole reproducción técnica por medio de la digitalización. El Grupo de Archivo y Correspondencia realizará la transferencia secundaria al Archivo General de la Nación.</t>
  </si>
  <si>
    <t>Resolución 1184 de 2012 de la UAEMC. Resolución 1077 de 2015 de la UAEMC. Protocolo Gestión Documental archivos referidos a graves violaciones a los derechos humanos e infracciones al derecho internacional humanitario AGN. Serie documental temática de conservación total en el archivo central y una vez cumplido tiempo de retención transferiría al AGN por poseer valores secundarios para la investigación la ciencia y la cultura.</t>
  </si>
  <si>
    <t>En los computadores Institucionales asignados a los funcionarios que laboral en Policía Judicial de Migración Colombia (Oficina 207 – Edificio Argos – Nivel Central)</t>
  </si>
  <si>
    <t xml:space="preserve"> Computador Coordinador                                                                  C:\Users\\Documents\MIS ARCHIVOS\COMISIONES\2021                                                                                               C:\Users\\Documents\MIS ARCHIVOS\COMISIONES\2022                                                                                                                                                      C:\Users\\Documents\MIS ARCHIVOS\COMISIONES\2023                                                                      C:\Users\\Documents\MIS ARCHIVOS\COMISIONES\2024  </t>
  </si>
  <si>
    <t>Refleja la investigación sobre la permanencia de extranjeros en el territorio nacional con el fin de formular e implementar los mecanismos de seguimiento y evaluación de la operación y la gestión de la función de verificación migratoria, para la toma de medidas correspondientes.</t>
  </si>
  <si>
    <t>en los computadores asignados a los funcionarios del grupo de consolidación operativa</t>
  </si>
  <si>
    <t>Documentos que evidencian la gestión de la actividades realizadas con lo referente a los Derechos Humanos.</t>
  </si>
  <si>
    <t>Resolución 1184 de 2012 de la UAEMC. Resolución 1077 de 2015 de la UAEMC. Protocolo Gestión Documental archivos referidos a graves violaciones a los derechos humanos e infracciones al derecho internacional humanitario AGN. Serie documental temática de conservación total en el archivo central y una vez cumplido tiempo de retención transferir al AGN por poseer valores secundarios para la investigación la ciencia y la cultura.</t>
  </si>
  <si>
    <t>EN CADA UNO DE LOS GRUPOS INTERNOS DE TRABAJO DE LA SUBDIRECCIÓN ADMINISTRATIVA Y FINANCIERA</t>
  </si>
  <si>
    <t>Valoración del Activo (ISO 27001:2013)</t>
  </si>
  <si>
    <t>Activos considerados como más critico</t>
  </si>
  <si>
    <r>
      <t>CARPETA COMPARTIDA CON COPIA EN LA "</t>
    </r>
    <r>
      <rPr>
        <b/>
        <sz val="14"/>
        <color theme="1" tint="0.249977111117893"/>
        <rFont val="Arial"/>
        <family val="2"/>
      </rPr>
      <t>NAS"</t>
    </r>
  </si>
  <si>
    <r>
      <rPr>
        <sz val="14"/>
        <color rgb="FF040C28"/>
        <rFont val="Arial"/>
        <family val="2"/>
      </rPr>
      <t>Red privada para los funcionarios de la entidad, que utiliza la tecnología del protocolo de Internet para compartir información, sistemas operativos o servicios de computación dentro de la organización</t>
    </r>
    <r>
      <rPr>
        <sz val="14"/>
        <color rgb="FF1F1F1F"/>
        <rFont val="Arial"/>
        <family val="2"/>
      </rPr>
      <t>.</t>
    </r>
  </si>
  <si>
    <t>ANÁLISIS DE PUESTO DE TRABAJO DE HISTORIAS CLINICAS OCUPACIONALES</t>
  </si>
  <si>
    <t>NO CLASIFICADO</t>
  </si>
  <si>
    <t>FECHA:  09  /10  /2024</t>
  </si>
  <si>
    <t>Compra Mínima Cuantía</t>
  </si>
  <si>
    <t>Sistema Único de información de tramites - Función Pública</t>
  </si>
  <si>
    <t>Documento con la respuesta a los requerimientos estadísticos de verificación migratoria.</t>
  </si>
  <si>
    <t xml:space="preserve">Documento que contiene los estudios, propuestas y los valores de las tarifas y precios por los servicios prestados por Migración Colombia, para que sean aprobados por el Director el cual contiene las siguientes tipologías:
• Estudio para la determinación del costo de los servicios
• Acta del Comité para la Fijación de las Tarifas y Precios por los Servicios que presta Migración
</t>
  </si>
  <si>
    <t>Sistema de Gestión Documental ~ ORFEO                      Archivo Físico
Archivo Central de Migración Colombia</t>
  </si>
  <si>
    <t>Resolución 0058 de 2012. Creación del Comité de Tarifas y Precios por los servicios que presta la Migración Colombia. artículo 1 y articulo 2, parágrafo 3. La Subdirección Administrativa y Financiera actuara como secretario técnico.</t>
  </si>
  <si>
    <t>Documento que consolida la información requerida por organismos del Estado, contiene las siguientes tipologías:
• Informe de contratos a organismos de control</t>
  </si>
  <si>
    <t>Documento que consolida la información requerida por la Alta dirección, contiene las siguientes tipología:
• Informes a la Alta Dirección</t>
  </si>
  <si>
    <t xml:space="preserve">Documento que consolida la información requerida por entes externos, contiene las siguientes tipologías:
• Constitución de Reservas Presupuestales
• Informe de Ejecución aclarando las partidas más significativas
• Inversión forzosa en TES
• Portafolio de Títulos TES
• Encuesta Muestra Trimestral de Servicio
• Formulario de las Transacciones Causadas con Empresas o Agentes Residentes en el Exterior
• Programación PAC recurso nación
• Información contratos, cumplimiento, multas y sanciones
• Información exógena a otras entidades
</t>
  </si>
  <si>
    <t xml:space="preserve">Documento que presenta el instrumento archivístico de control y recuperación que describe de manera exacta y precisa las series o asuntos de un archivo de gestión de las dependencias, contiene las siguientes tipologías.
• Inventario documental
• Relación de entrega de documentos
• Comunicación remisoria de transferencia o relación
</t>
  </si>
  <si>
    <t>Acto administrativo de carácter particular o general, expedido de acuerdo a las facultades legales que la ley o los reglamentos conceden y pueden ser a su vez externas o internas. Las externas reglamentan y desarrollan la aplicación de disposiciones sustantivas contenidas en decretos y hacen referencia a aspectos técnicos o de interpretación. Las internas tienen por objeto dar cumplimiento a funciones de carácter administrativo, cuya facultad radica esencialmente al director de la Unidad.
Esta subserie documental para esta dependencia aplica para las resoluciones generadas desde la Subdirección Administrativa y Financiera, que se crean físicamente de manera independendiente identificándola así en el nombre de la carpeta donde se administra el consecutivo, y cuya copia notificada va al respectivo expediente en cada dependencia.
• Resolución de apertura de procesos de contratación
• Resolución de adjudicación de procesos de contratación
• Resolución de reconocimiento y gastos de caja menor</t>
  </si>
  <si>
    <t>Sistema de Información Misional ~ Platinum
Sistema de Gestión Documental ~ ORFEO                      Archivo Físico
Archivo Central de Migración Colombia</t>
  </si>
  <si>
    <t>Resolución 0068 de 2012 articulo 5 numeral 4, por la cual se crea el comité de compras de la UAEMC.</t>
  </si>
  <si>
    <t xml:space="preserve">
Sistema de Gestión Documental ~ ORFEO                      Archivo Físico
Archivo Central de Migración Colombia</t>
  </si>
  <si>
    <t>Resolución 1184 de 2012, funciones Grupo Administrativo.</t>
  </si>
  <si>
    <t>Agrupación documental, que evidencia las actividades administrativas realizadas para el control, seguimiento y optimización del uso del parque automotor, contiene las siguientes tipologías:
• Hoja de vida del parque automotor
• Licencia del Vehículo
• Fotocopia Soat
• Revisión técnico mecánica
• Factura de compra
• Acta de donación o contrato de comodato
• Formulario Único Nacional - FUN
• Certificación individual de aduana para vehículos automotores
• Certificado de inscripción ante el RUNT
• Certificado de la Revisión Tecnicomecánica y de Emisiones Contaminantes
• Reporte de comparendos
• Reporte de incidentes
• Acta de adjudicación o Remate
• Certificado de empadronamiento
• Improntas y fotografías
• Pago de impuestos a vehículos
• Acta de entrega e Inventario individual del vehículo
• Revista trimestrales del parque automotor
• Programa de adquisición de vehículos y elementos necesarios para su funcionamiento
• Informe sobre el estado y situación legal y fiscal del parque automotor
• Reintegro de vehículo por ausencia o desvinculación
• Reporte del siniestro
• Asignación del taller por parte de la Aseguradora
• Recibido a satisfacción
• Factura y orden de trabajo realizado por el siniestro
• Mantenimiento correctivo y preventivo a vehículos
• Solicitud mantenimiento del parque automotor
• Solicitud mantenimiento externo del parque automotor
• Diagnóstico o cotización
• Autorización de cotización
• Registro del incidente
• Control de hoja de vida del parque automotor
• Lista de chequeo preoperacional
• Asignación manual de vehículo</t>
  </si>
  <si>
    <t>Sistema Integrado de Transporte ~ SIMCA
Sistema de Gestión Documental ~ ORFEO                      Archivo Físico
Archivo Central de Migración Colombia</t>
  </si>
  <si>
    <t>Documentos que registran el manejo del inventario de todo el armamento, los responsables ejercerán control físico y administrativo del material asignado y reportaran las novedades del armamento existente mediante revista física general, revista selectivas y revista mensual.
• Análisis de puesto de trabajo de historias clínicas ocupacionales
• Concepto de aptitud psicofísica de historias clínicas ocupacionales
• Exámenes de Ingreso, periódico y/o egreso de historias clínicas ocupacionales
• Exámenes médicos de diagnóstico de historias clínicas ocupacionales
• Exámenes médicos especializados de historias clínicas ocupacionales
• Inspección de puesto de trabajo de historias clínicas ocupacionales
• Investigaciones de accidentes laborales y/o incidentes de historias clínicas ocupacionales
• Recomendaciones médico laborales historias clínicas ocupacionales
• Remisión de documentos para Calificación de Accidentes de trabajo o enfermedad laboral de historias clínicas ocupacionales
• Requerimientos de información de las EPS y/o ARL
• Resumen de historia clínica ocupacional 
• Soporte de radicación del accidente de trabajo</t>
  </si>
  <si>
    <t>Documentación que presenta los siniestros relacionados con vehículos, bienes inmuebles, bienes técnicos y tecnológicos una vez adelantada y/o culminada la reclamación se incorpora al expediente de respectivo, contiene las siguientes tipologías documentales:
• Aviso del siniestro ante el seguro
• Cotización
• Informe técnico
• Respuesta sobre el siniestro
• Solicitud indemnización para el pago del programa de seguros
• Comprobante de pago por la reclamación</t>
  </si>
  <si>
    <t>Sistema de Gestión Documental ~ ORFEO                      Archivo Físico
Archivo Central de Migración Colombia
Pagina WEB</t>
  </si>
  <si>
    <t xml:space="preserve">
Sistema de Gestión Documental ~ ORFEO                      Archivo Físico y Digital
Archivo Central de Migración Colombia
Plataforma Secop II</t>
  </si>
  <si>
    <t>Es la manifestación de la voluntad de Migración Colombia al obligarse adquirir bienes y servicios de forma directa y sin necesidad de ejecutar proceso contractual alguno.
• Ficha técnica - Estudios Previos
• Certificado de disponibilidad presupuestal 
• Solicitud de orden de compra
• Información del Proveedor
• Contrato de acuerdo marco de precios - Orden de compra
• Registro presupuestal 
• Designación de supervisión
• Acta de inicio de laborales 
• Solicitud de Otrosí/adición/prorroga
• Certificado de Disponibilidad Presupuestal de la Solicitud de Adición 
• Otrosí/adición/prorroga
• Registro presupuestal de la adición
• Informes de Supervisión
• Cuenta de Cobro y o factura 
• Informe de actividades
• Comprobante de pago y soportes de pago
• Solicitud de liquidación (incluido Balance Económico) 
• Acta de liquidación
• Cierre de expediente</t>
  </si>
  <si>
    <t xml:space="preserve">
Sistema de Gestión Documental ~ ORFEO                      Archivo Físico y Digital
Archivo Central de Migración Colombia
Tienda virtual del estado colombiano</t>
  </si>
  <si>
    <t>Documentación por la cual se evidencia los tramites que Migración Colombia realiza durante todo el concurso de méritos y su gestión correspondiente.
• Designación Comité Estructurador
• Certificado de Disponibilidad Presupuestal
• Estudios Previos
• Cotizaciones - Análisis del Sector 
• Aviso Convocatoria Pública
• Respuestas Observaciones proyecto de Pliego
• Resolución de Apertura
• Respuestas Observaciones proyecto de Pliego de Condiciones Definitivo
• Adenda al contrato
• Propuestas
• Designación Comité Evaluador
• Informe de Evaluaciones (Técnico, Jurídico, financiero)
• Respuesta Observaciones del informe de evaluación
• Acta de audiencia Apertura sobre Económico
• Resolución de Adjudicación/Declaratoria Desierta 
• Respuesta a observaciones del informe de evaluación
• Resolución de Adjudicación
• Contrato por concurso de méritos
• Registro Presupuestal
• Designación de Supervisión
• Póliza de Garantía 
• Aprobación de la Garantía (si la requiere)
• Acta de Inicio de labores  
• Solicitud de Otrosí/adición/prorroga (si la requiere)
• Certificado de Disponibilidad Presupuestal de la Solicitud de Adición  (si la requiere)
• Otrosí/adición/prorroga (si la requiere)
• Registro presupuestal de la adición (si la requiere)
• Ampliación Póliza de Garantía de la Adición y/o Prorroga. (si la requiere)
• Aprobación de la Garantía (si la requiere)
• Informes de Supervisión
• Cuenta de Cobro y o factura
• Informe de actividades
• Comprobante de pago y soportes de pago
• Creación terceros SIIF II autorización abono en cuenta AGFF.06
• Solicitud de liquidación (incluido Balance Económico) 
• Acta de liquidación 
• Cierre de expediente</t>
  </si>
  <si>
    <t>Resolución 297 de 2012 articulo 7, 10, 12 y 13. Ley 1712 de 2014 por medio de la cual se crea la Ley de Transparencia y del Derecho de Acceso a la Información Pública Nacional y se dictan otras disposiciones, articulo 19,20,21 y 22. Ley 80 de 1993 articulo 55. Prescripción Contractual a los veinte (20) años. Resolución 1159 de 2012 de la UAEMC</t>
  </si>
  <si>
    <t>Resolución 297 de 2012 articulo 7, 10, 12 y 13. Ley 1712 de 2014 por medio de la cual se crea la Ley de Transparencia y del Derecho de Acceso a la Información Pública Nacional y se dictan otras disposiciones, articulo 19,20,21 y 22. Norma: Ley 80 de 1993 articulo 55. Prescripción Contractual a los veinte (20) años. Resolución 1159 de 2012 de la UAEMC</t>
  </si>
  <si>
    <t>Documentación por la cual se evidencia los tramites por los cuales Migración Colombia  hace uso de un bien inmueble a cambio de una renta por un periodo de tiempo establecido.
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 Designación Comité Estructurador
• Certificado de Disponibilidad Presupuestal
• Estudios Previos
• Cotizaciones - Análisis del Sector 
• Resolución de Justificación
• Documentos del Arrendador
• Designación Comité evaluador
• Informe de Evaluaciones (Técnico, Jurídico, financiero)
• Contrato de arrendamiento
• Registro Presupuestal
• Designación de Supervisión.
• Acta de Inicio de labores
• Solicitud de Otrosí/adición/prorroga (si la requiere)
• Certificado de Disponibilidad Presupuestal de la Solicitud de Adición (si la requiere)
• Otrosí/adición/prorroga (si la requiere)
• Registro presupuestal de la adición (si la requiere)
• Informes de Supervisión
• Cuenta de Cobro y o factura
• Informe de actividades
• comprobante de pago y soportes de pago
• Creación terceros SIIF II autorización abono en cuenta AGFF.06
• Acta Solicitud de liquidación del contrato(incluido Balance Económico) 
• Acta de liquidación</t>
  </si>
  <si>
    <t xml:space="preserve">
Sistema de Gestión Documental ~ ORFEO                      Archivo Físico y Digital
Archivo Central de Migración Colombia
</t>
  </si>
  <si>
    <t>Archivo digital- Carpeta compartida Tesorería.</t>
  </si>
  <si>
    <t>Ley 80 de 1993 artículo 25. Ley 179 de 1994 artículo 49. Decreto 115 de 1996 artículos 21 y 25. Ley 527 de 1999. Ley 962 de 2005. Ley 2785 de 2012 artículo 6. ley 819 de 2003 artículo 8. Decreto 1068 de 2015 artículos 2.8.1.7.1. y 2.8.1.7.2. Resolución 0297 de 2012, articulo 20,numeral 11. Guía AGFG.01 Guía Ejecución Cadena Presupuestal. Directiva 023 de 2018 numeral 4.1.  AGFG.06. Guía para el tramite e solicitud de certificado de disponibilidad presupuestal - CDP a través de Sistema de Gestión Documental Orfeo. Directivas 022 de 2017</t>
  </si>
  <si>
    <t>Archivo digital- Carpeta compartida Área de contabilidad.</t>
  </si>
  <si>
    <t>Constitución Política de Colombia 1991. artículo 268 y 354. Ley 734 de 2002 artículos 34, 35 y 48. Ley 962 de 2005 artículo 28. Resolución 0297 de 2012. Articulo 20. Numeral 5. AGFG.03 Guía para el manejo de la información contable numeral 2.4. Directiva 023 de 2018 numeral 4.1.</t>
  </si>
  <si>
    <t>Constitución Política de Colombia 1991. artículo 268 y 354. Ley 734 de 2002 artículos 34, 35 y 48. Ley 962 de 2005 artículo 28. Resolución 0297 de 2012. Articulo 20. Numeral 5. AGFG.03 Guía para el manejo de la información contable numeral 2.4. Directiva 023 de 2018 numeral 4.1.Resolución 0297 de 2012. Articulo 20. Numeral 5. AGFG.03 Guía para el manejo de la información contable numeral 2.4. Directiva 023 de 2018 numeral 4.1.</t>
  </si>
  <si>
    <t>Ley 962 de 2005. Resolución 119 de 2006 de la Contaduría General de la Nación. Resolución 357 de 2008 de la Contaduría General de la Nación. Resolución 0297 de 2012. Articulo 20. Numeral 9. AGFG.03 Guía para el manejo de la información contable numeral 2.4. Directiva 023 de 2018 numeral 4.1. Directiva 004 de 2017</t>
  </si>
  <si>
    <t>Decreto 624 de 1989 Capítulo II Declaraciones Tributarias. Decreto 3258 de 2002. Ley 863 de 2003. Ley 962 de 2005. Decreto 1625 de 2016. Resolución 0297 de 2012, articulo 20, numeral 9. Guía AGFG.07 Guía expedición balance presupuestal. Directiva 023 de 2018 numeral 4.1.</t>
  </si>
  <si>
    <t>Informes consolidados contables, presupuestales y de tesorería de la unidad con destino a la Contaduría General de la Nación, organismos de control, demás entidades que lo requieran y el Despacho del Directos de UAEMC, de conformidad con las normas legales vigentes y los plazos establecidos
• Informe para el boletín de deudores morosos del Estado
• Informes constitución y ejecución rezago presupuestal
• Soportes de informes a otras entidades
Giro de recursos propios a la libreta SCUN</t>
  </si>
  <si>
    <t>Ley 962 de 2005. Resolución 119 de 2006 de la Contaduría General de la Nación Resolución 669 de 2008 de la Contaduría General de la  Nación. Resolución 0297 de 2012, articulo 20, numeral 1. AGFG.03 Guía para el manejo de la información contable numeral 2.3. Directiva 023 de 2018 numeral 4.1</t>
  </si>
  <si>
    <t xml:space="preserve">Resolución 0297 de 2012, articulo 20, numeral 7. Procedimiento AGFP-09 Procedimiento Ejecución de pagos presupuestales. Procedimiento AGFP.01. Procedimiento expedición Certificado de Disponibilidad Presupuestal. Guía AGFG.01 Guía Ejecución Cadena Presupuestal. Guía AGFG.02 Guía Apertura y Constitución Cajas Menores. Directivas 03 de 2014. Directiva 023 de 2018 numeral 4.1. AGFG.05 Guía para la elaboración de la solicitud de Registro Presupuestal a través del Sistema de Gestión Documental Orfeo. AGFG.06. Guía para el tramite e solicitud de certificado de disponibilidad presupuestal - CDP a través de Sistema de Gestión Documental Orfeo. Directivas 022 de 2017. </t>
  </si>
  <si>
    <t xml:space="preserve">
Sistema de Gestión Documental ~ ORFEO                      
Archivos digitales- Carpeta compartida Tesorería.</t>
  </si>
  <si>
    <t>Decreto 359 de 1995. Decreto 111 de 1996. Ley 962 de 2005. Resolución 0297 de 2012, articulo 20, numeral 4. Procedimiento AGFP.06 Formulación y ejecución del Programa anual mensualizado de caja.</t>
  </si>
  <si>
    <t xml:space="preserve">
Sistema de Gestión Documental ~ ORFEO                      
SIIF II- Sistema de Información Financiera </t>
  </si>
  <si>
    <t>Resolución 0297 de 2012, articulo 20, numeral 12. Guía AGFG.01 Guía Ejecución Cadena Presupuestal. Directiva 023 de 2018 numeral 4.1</t>
  </si>
  <si>
    <t xml:space="preserve"> Archivo Físico
Archivo digital- Carpeta creación usuario SIIF.</t>
  </si>
  <si>
    <t>Resolución 0297 de 2012, articulo 20, numeral 12. AGFG.03 Guía para el manejo de la información contable numeral. Directiva 004 de 2017</t>
  </si>
  <si>
    <t>Es el informe presentado por las diferentes regionales, relacionada con el recaudo que realiza Migración Colombia por concepto de la prestación de servicios de extranjería, certificaciones migratorias, multas y sanciones impuestas a extranjeros.
• Cierre diario por punto de atención
• Recibo de consignación bancaria / datafono / PSE
• Reporte diario de recaudo del Sistema Platinum</t>
  </si>
  <si>
    <t>Sistema de Información Misional ~ Platinum
Sistema de Gestión Documental ~ ORFEO                      Archivo Físico y Digital 
Archivo Central de Migración Colombia</t>
  </si>
  <si>
    <t>Sistema de Información Misional ~ Platinum
Sistema de Gestión Documental ~ ORFEO                      Archivo Físico y Digital
Archivo Central de Migración Colombia</t>
  </si>
  <si>
    <t xml:space="preserve">
Sistema de Gestión Documental ~ ORFEO                      Archivo Físico y Digital
Archivo Central de Migración Colombia</t>
  </si>
  <si>
    <t>Contienen las diferentes instrucciones dadas a los agentes de seguridad en cuanto a políticas de seguridad y mantenimiento a instalaciones
• Actas de Instrucción
• Convocatoria a reunión sobre instrucción</t>
  </si>
  <si>
    <t xml:space="preserve">Resolución 544 de 2017 UAEMC. Resolución 63 de 2014. Creación del Comité de Armamento. Directiva 005 de 2014. </t>
  </si>
  <si>
    <t>Documentos que determinan el diseño y características de seguridad de las dependencias e instalaciones de Migración Colombia que requieran protección física. Los estudios corresponden a seguridad de instalaciones y del espectro electromagnético.
• Solicitud del Estudio de seguridad física de las Instalaciones
• Estudio de seguridad física de instalaciones
• Informes de Seguridad</t>
  </si>
  <si>
    <t>Resolución 1184 de 2012, Artículo 6, numeral 2.
Información confidencial: Guía MEG.09. Activos de la información, "Clasificación y Valoración de la información según su confidencialidad", numeral 5.2. "Tablas de confidencialidad, integridad y disponibilidad".   Ley 1712 de 2014 por medio de la cual se crea la Ley de Transparencia y del Derecho de Acceso a la Información Pública Nacional y se dictan otras disposiciones, articulo 19,20,21 y 22. Resolución 544 de 2017 UAEMC articulo 2 numeral 2 4 Y 13.</t>
  </si>
  <si>
    <t>Conjunto de documentos que registran el manejo del inventario de todo el armamento, los responsables ejercerán control físico y administrativo del material asignado y reportaran las novedades del armamento existente mediante revista física general, revista selectivas y revista mensual.
• Acta de entrega de bienes por baja definitiva
• Acta de entrega y/o recibo material de armamento
• Acta de instrucción personal asignación armamento
• Asignación de placa de identificación de armamento y equipos de seguridad
• Comprobante de asignación de armamento
• Concepto técnico declarando inservible - armas y municiones 
• Factura de compraventa de armamentos y equipos de seguridad
• Inventario y control de armamento
• Hoja de vida de armamento
• Informe de pérdida de armamento o permiso de porte de armas
• Informe disciplinario por pérdida de armamento o permiso de porte de armas
• Libro de armamento en servicio
• Permiso de porte de armas
• improntas de armamento y equipos de seguridad</t>
  </si>
  <si>
    <t xml:space="preserve">Resolución 1184 de 2012 UAEMC mediante articulo 5 y 6 se creo el Grupo de seguridad  y articulación con la Fuerza Publica y Organismos de Seguridad dependiente de la Dirección y se asignaron sus funciones. 
Resolución 544 de 2017 UAEMC por la cual se modifica y se asignan funciones a un grupo interno de trabajo articulo 2 numerales 6, 7, 10 </t>
  </si>
  <si>
    <t>Documentos que registran la recepción, control, almacenamiento, transporte, sistematización y distribución de material de armamento, los accesorios y bienes de seguridad de Migración Colombia.
• Control de armamento
• Revista de armamento</t>
  </si>
  <si>
    <t>Resolución 544 de 2017 UAEMC por la cual se modifica y se asignan funciones a un grupo interno de trabajo articulo 2 numerales 6, 7, 10.</t>
  </si>
  <si>
    <t xml:space="preserve">Resolución 544 del 2017 articulo 6 numeral 12 UAEMC </t>
  </si>
  <si>
    <t>Este plan define los protocolos y tareas con el fin de establecer y determinar posibles deterioros y averías al armamento de propiedad de Migración Colombia.
• Plan de mantenimiento de material de armamento
• Cronograma de planes de mantenimiento de material de armamento</t>
  </si>
  <si>
    <t>El plan de seguridad de Infraestructura, personas e información de Migración Colombia prioriza las iniciativas más importantes  a cumplir en un periodo determinado con ciertos objetivos y metas establecidos con anterioridad en las diferentes regionales.
• Cronograma plan de seguimiento de infraestructura, personas e información 
• Informe avance de actividades
• Informe final de actividades
• Certificaciones cumplimiento de metas
• Acta de Reunión del plan de seguimiento de infraestructura, personas e información</t>
  </si>
  <si>
    <t>Resolución 2412 de 2013. Artículo 2, numerales 3 y 5. Resolución 544 de 2017, articulo 6 numeral 1 y 3. UAEMC por la cual se modifica y se asignan funciones a un grupo interno de trabajo.</t>
  </si>
  <si>
    <t>Resolución 544 de 2017 articulo 6 numeral 1 y 3. UAEMC por la cual se modifica y se asignan funciones a un grupo interno de trabajo.</t>
  </si>
  <si>
    <t>532 de 2018, articulo 5. Por la cual se reorganizan y se crean unos grupos internos de trabajo de UAEMC, se les asignan funciones y se dictan otras disposiciones. Resolución 2325 de 2018,   por la cual se modifica el articulo 5 de la resolución 0532 de 2018 y el articulo 11 de la resolución 1184 de 2012. Resolución 2418 de 2013, por la cual se crea el Comité evaluador de baja de bienes de  Migración Colombia, articulo 2.</t>
  </si>
  <si>
    <t>Es la agrupación documental mediante la cual se refleja el proceso de retirar definitivamente un bien, tanto físicamente, como de los registros contables e inventarios que forman parte del patrimonio de la entidad. Esta subserie reemplaza la de PROCESOS DE BAJA DE BIENES.
• Concepto técnico de los bienes
• Relación de bienes a dar baja
• Autorización de baja de bienes
• Acta de Comité
• Resolución para dar de baja los bienes
• Comprobante de Baja de bienes de almacén</t>
  </si>
  <si>
    <t>Documentación que refleja los elementos existentes individualizado.
• Solicitud y orden de traslado de elementos devolutivos
• Inventario individual 
• Reintegro de bienes
• Listado elementos sobrantes de inventario
• Listado elementos faltantes de inventario
• Acta de conteo físico de bienes en servicio</t>
  </si>
  <si>
    <t>Documentación que refleja los elementos existentes en el Almacén General de la UAMEC.
• Listado elementos sobrantes de inventario
• Listado elementos faltantes de inventario
• Acta de conteo físico de bienes en servicio 
• Informe general de inventario</t>
  </si>
  <si>
    <t xml:space="preserve">Plataforma Informática Usuarios de Migración (PLATINUM): Módulo financiero de consulta de la caja Platinum Recaudo - Tramites a nivel nacional. Módulo PCM: Reporte de canadiense y nicaragüenses.
Modulo de tramites: Cambio de la divisa (Actualización del Dólar).
Financiera: Cierre de caja y reportes.
 </t>
  </si>
  <si>
    <t>Sistema de información para el registro y control de bienes para garantizar la oportuna información de los mismos. Software para manejo de los bienes tangibles e intangibles  de la entidad.</t>
  </si>
  <si>
    <t>Guía AGAG 07</t>
  </si>
  <si>
    <t xml:space="preserve">Instrumento archivístico de control y recuperación que describe de manera exacta y precisa las series o asuntos de un archivo de gestión de las dependencias. </t>
  </si>
  <si>
    <t xml:space="preserve">Código General Disciplinario, Artículo 115. Los expedientes son reservados en etapa de instrucción. 
</t>
  </si>
  <si>
    <t>Sistema de Información en la que se registra el inventario de procesos, activos e inactivos, para el control de la gestión investigativa y de los términos legales.</t>
  </si>
  <si>
    <t>Documentos que evidencian la participación y representación de Migración Colombia en los escenarios de definición y coordinación interinstitucional que involucren o afecten el ejercicio de la regulación migratoria, previa autorización del Director de la entidad.</t>
  </si>
  <si>
    <t>Sistema de Gestión Documental ~ ORFEO
Correo Electrónico Coordinador Grupo de Apoyo</t>
  </si>
  <si>
    <t>Sistema de Gestión Documental ~ ORFEO
Correo Electrónico Coordinador Grupo de Apoyo
Doc reposan en equipo de Secretaria Dirección</t>
  </si>
  <si>
    <t>Documento que refleja el compromiso de una persona natural nacional con el fin de subsanar, corregir, actualizar o normalizar su situación migratoria.</t>
  </si>
  <si>
    <t>Definición Agrupación documental en la que se conservan los documentos por los cuales un ciudadano presenta solicitudes verbales o escritas, ante las autoridades publicas ó ante los particulares que prestan servicios públicos ó ejercen  funciones publicas para obtener respuestas pronta y oportunas en atención art 23 de la constitución. como acta de apertura buzón, derecho de petición, petición, queja , reclamo, subgerencia, denuncia, felicitación, petición sobre permiso especial de permanencia-PEP, respuesta a petición, queja, reclamo, subgerencia y felicitación</t>
  </si>
  <si>
    <t>Conjunto de documentos correspondientes al registro de datos que se tiene de un extranjero así como datos biográficos, generales y documentos como la visa, pasaporte, prórroga de permanencia, Aceptación notificación por medio electrónico, Acta de oportunidad de enmienda, Acta de recuperación de nacionalidad, acta de renuncia de nacionalidad Colombiana, Autorización para la expedición del permiso de ingreso y permanencia, cambio de domicilio, Cédula de extranjería, certificación de movimientos migratorios para nacionalidad,, certificación documentos hoja de vida, Formulario único de tramites- FUT, Permiso temporal de permanencia PTP, Poder Especial, Poder tramite reclamación cédula de extranjería, recibo de consignación, , registro civil de difunción, Renuncia de nacionalidad Colombiana, Resolución de nacionalización de ciudadanos extranjeros, resolución modificación base de datos a persona natural extranjera, Responsabilidad para solicitud de permiso de ingreso y permanencia, certificación historia de extranjero, salvoconducto, solicitud certificación documentos de hoja de vida, solicitud de nacionalidad Colombiana, solicitud de permiso de ingreso y permanencia, solicitud de refugio ó asilo, , tarjeta decadactilar, registro de visa, Auto que cancela permiso de un extranjero, Auto que cancela visa del ciudadano extranjero, Certificado grupo sanguino RH,  orden de captura, orden de trabajo, pasaporte o documento de identidad ó documento de viaje, solicitud de regulación migratoria</t>
  </si>
  <si>
    <t>permiso Especial de Permanencia-PEP, permiso especial de permanencia ara el fomento de la formalización PEPFF.</t>
  </si>
  <si>
    <t>Instrumento archivístico de control  y recuperación que describe de manera exacta y precisa las series o asuntos de un archivo de gestión de las dependencias como inventario documental, relación de entrega de documentos, comunicación remisoria de transferencias ó relación.</t>
  </si>
  <si>
    <t xml:space="preserve">En este cuadro falta agregar en la flechita  INSTRUMENTOS ARCHVISTICOS, ya que no deja relacionar este archivo </t>
  </si>
  <si>
    <t xml:space="preserve">Documentos que evidencian la participación y representación de Migración Colombia en los escenarios de definición y coordinación interinstitucional que involucren o afecten el ejercicio de la regulación migratoria, previa autorización del Director de la entidad. </t>
  </si>
  <si>
    <t>Bases de Datos misionales: Atenea, Prerregistro, Dacen, Zeus. Platinum</t>
  </si>
  <si>
    <t>Artículo2.2.10.1, Artículo2.2.10.7y Título10 el Decreto 1083 de 2015. Resolución 0699de2014, por el cual se adopta el Plan de Bienestar Social, articulo 2. Resolución 0297 de 2012 Artículo 28, numeral 2.</t>
  </si>
  <si>
    <t>Artículo2.2.10.1,Artículo2.2.10.7yTítulo10delDecreto1083de2015.Resolución0699de2014,porelcualseadoptaelPlan de BienestarSocial,articulo2. Resolución 0297 de 2012 Artículo 28, numeral 2.</t>
  </si>
  <si>
    <t>Los proyectos de inversión pública contemplan actividades limitadas en el tiempo, que utilizan total o parcialmente recursos públicos, con el fin de crear, ampliar, mejorar, o recuperar la capacidad de producción o de provisión de bienes o servicios por parte del Estado. Los proyectos de inversión se clasificarán de acuerdo con los lineamientos que defina el Departamento Nacional de Planeación, atendiendo las competencias de las entidades y las características inherentes al proyecto. Con fundamento en estos criterios, se determinarán los requerimientos metodológicos que deberá atender cada proyecto de inversión para su formulación, evaluación previa, registro, programación, ejecución, seguimiento y evaluación posterior.</t>
  </si>
  <si>
    <t>PLANES DE PRESERVACIÓN DIGITAL A  LARGO PLAZO</t>
  </si>
  <si>
    <t xml:space="preserve">Documentos que evidencian la participación y representación de Migración Colombia en los escenarios de definición y coordinación interinstitucional que involucren o afecten el ejercicio de la regulación migratoria, previa autorización del Director de la entidad, como informe de escenarios de participación, invitaciones a comités interinstitucionales, Listas de asistencia, Registros fotográficos. </t>
  </si>
  <si>
    <t>Orienta y asesora a las Direcciones Regionales de Migración Colombia, en los proceso extranjería, control y verificación migratoria de acuerdo con las normas migratorias vigentes., como Actas de socialización de normatividad migratoria, solicitud de socialización y planillas de socialización</t>
  </si>
  <si>
    <t xml:space="preserve">Es el  soporte de la inscripción de ciudadanos Nacionales y Extranjeros en el sistema de migración automática implementado por Migración Colombia, como el formulario único de tramites-FUT, Documento de Viaje, Documento de  identidad, Recibos de consignación bancaria y datafono. </t>
  </si>
  <si>
    <t>Norma: Resolución 1689 de 2013. Resolución 2430 de 2013. Guía MCG.14 Migración automática</t>
  </si>
  <si>
    <t>consolidado del registro de pagos realizados en las dependencias autorizadas por Migración Colombia por la prestación de servicios o trámites, y sus soportes. Por el tipo de soportes e deberán seguir las indicaciones en materia de conservación que del Grupo de Archivo y Correspondencia.</t>
  </si>
  <si>
    <t>En este documento se registran las restricciones de salida del País de Niños, Niñas y Adolescentes Colombianos ó hijos de extranjeros con residencia en el País y los impedimentos y/o levantamientos de impedimento de salida del País a los adultos nacionales ó extranjeros ordenados por autoridad judicial competente como  solicitud de impedimento, levantamiento de impedimento, decisión judicial ó administrativa con el impedimento, decisión judicial ó administrativa con el levantamiento del impedimento, respuesta impedimento salida del país, respuesta levantamiento de impedimento salida del país, Solicitudes de información sobre impedimento y restricciones, Respuesta a la solicitudes de información sobre impedimentos y restricciones.</t>
  </si>
  <si>
    <t>Contenido informativo: Evidencias del registro en aplicativo Platinum de la actualización, corrección o eliminación de datos básicos del registro da datos básicos y generales de ciudadanos nacionales y personas jurídicas. Las resoluciones de modificación de bases de datos a personas nacionales extranjeras reposarán como tipo documental de la subserie HISTORIAS DE EXTRANJEROS.</t>
  </si>
  <si>
    <t>Esta categoría es de la Dirección Regional</t>
  </si>
  <si>
    <t>Documento que refleja el compromiso de una persona jurídica con el fin de subsanar, corregir, actualizar o normalizar su situación migratoria.</t>
  </si>
  <si>
    <t>Norma: Resolución 002 de 2012. Artículo 12, literal a. Resolución 0297 de 2011 Artículo 27. MVP.01 Procedimiento Verificación migratoria v3</t>
  </si>
  <si>
    <t xml:space="preserve">Reserva: Decreto 834 de 2013. Artículo 32 en concordancia con el Concepto 1279 del 2000 de la Sala de Consulta y Servicio Civil del Consejo de Estado. Ley 1712 de 2014 por medio de la cual se crea la Ley de Transparencia y del Derecho de Acceso a la Información Pública Nacional y se dictan otras disposiciones, articulo 19,20,21 y 22. Resolución 1351 de 2018 por la que actualiza la política general de seguridad y privacidad de la información de la </t>
  </si>
  <si>
    <t>Norma: Resolución 297 de 2012, Resolución 1238 de 2018 Capítulo II. Guía MVG.12 Guía para la verificación y el desarrollo del procedimiento sancionatorio</t>
  </si>
  <si>
    <t>Reserva: Decreto 834 de 2013. Artículo 32 en concordancia con el Concepto 1279 del 2000 de la Sala de Consulta y Servicio Civil del Consejo de Estado. Guía MEG.09. Activos de la información, numeral a "Clasificación y Valoración de la información según su confidencialidad, numeral 5.2. "Tablas de confidencialidad, integridad y disponibilidad".                 Ley 1712 de 2014 por medio de la cual se crea la Ley de Transparencia y del Derecho de Acceso a la Información Pública Nacional y se dictan otras disposiciones, articulo 19,20,21 y 22. Resolución 1351 de 2018 por la que actualiza la política general de seguridad y privacidad de la información de la UAEMC.</t>
  </si>
  <si>
    <t>Resolución 0252 de 2012. Resolución 0297 de 2012 Artículo 27. Guía MG.01 Sellos Control Migratorio Extranjería y Verificación</t>
  </si>
  <si>
    <t>Resolución 0297 de 2012 Artículo 27. Decreto 1067 de 2015 Sección 5. Resolución 714 de 2015 Artículo 2. Resolución 1238 de 2018 artículo 8. Guía MVG.13 Guía registro y consulta de información módulos de verificación</t>
  </si>
  <si>
    <t>Oficinas de Regional Andina</t>
  </si>
  <si>
    <t>DESPACHO DIRECTOR REGIONAL AEROPUERTO ELDORADO-Equipo de coordinador de apoyo administrativo y equipo de coordinadores de control migratorio y equipo de coordinadores de verificaciones migratorio</t>
  </si>
  <si>
    <t>COORDINACION GRUPO DE VERIFICACIONES- Archivo físico</t>
  </si>
  <si>
    <t>Coordinador de Verificaciones Migratorias</t>
  </si>
  <si>
    <t xml:space="preserve">Coordinador de grupo de control migratorio, funcionaria  de Pqrsd </t>
  </si>
  <si>
    <t xml:space="preserve">COORDINACION GRUPO DE APOYO- Archivo físico a cargo de la coordinación de archivo </t>
  </si>
  <si>
    <t>Resolución252de2012.Resolución0297de2012Artículo30.GuíaMCG.01Instruccionesgeneralescontrolmigratorio.GuíaMCG.26Controlmigratorioaéreo. Guía MG.01 Sellos Control Migratorio Extranjería y Verificación.</t>
  </si>
  <si>
    <t xml:space="preserve">Coordinador de control Migratorio y funcionarios asignados al enrolamiento </t>
  </si>
  <si>
    <t xml:space="preserve">Coordinador de Verificaciones Migratorias y profesional encargado de sustanciación </t>
  </si>
  <si>
    <t>COORDINACION GRU´PO DE APOYO- Archivo físico del funcionario delegado</t>
  </si>
  <si>
    <t>Coordinador de grupo de apoyo administrativo-funcionario encargado  de la custodia de sellos</t>
  </si>
  <si>
    <t>Este documento autenticado contiene información de la autorización de el(los) padre(s) para que un niño, una niña o un adolescente pueda salir del país con uno de ellos o con una persona distinta a los representantes legales.</t>
  </si>
  <si>
    <t>COORDINACION GRU´PO DE ARCHIVO- Archivo físico del funcionario delegado</t>
  </si>
  <si>
    <t xml:space="preserve">Coordinador grupo de archivo y correspondencia-funcionarios delegados  </t>
  </si>
  <si>
    <t>Coordinador de Verificaciones Migratorias-funcionarios delegados</t>
  </si>
  <si>
    <t>COORDINACION GRUPO DE VERIFICACIONES-Computador y  Archivo físico</t>
  </si>
  <si>
    <t>Evidencias del registro en aplicativo Platinum de la actualización, corrección o eliminación de datos básicos del registro da datos básicos y generales de ciudadanos nacionales y personas jurídicas. Las resoluciones de modificación de bases de datos a personas nacionales extranjeras reposarán como tipo documental de la subserie HISTORIAS DE EXTRANJEROS Esta</t>
  </si>
  <si>
    <t>COORDINACION GRU´PO DE VERIFICACIONES- Archivo físico</t>
  </si>
  <si>
    <t>Resolución359Artículo4,Resolución714de2015Artículo14yResolución1238de2018Artículo22.MVG.12Guiaparalaverificacionyeldesarrollo del procedimiento sancionatorio Reserva:</t>
  </si>
  <si>
    <t>Resolución 002 de 2012. Artículo 12, literales c y d. Resolución 0297 de 2012 Artículo 27, numeral 6. Guía MCG.03 Tratamiento especial para algunos migrantes Reserva:</t>
  </si>
  <si>
    <t>COORDINACION GRUPO DE APOYO - archivo del funcionario encargado de custodia de sellos</t>
  </si>
  <si>
    <t>Coordinador de grupo de apoyo administrativo</t>
  </si>
  <si>
    <t>Resolución 0252 de 2012. Resolución 0297 de 2012 Artículo 27. Guía MG.01 Sellos Control Migratorio Extranjería y Verificación.</t>
  </si>
  <si>
    <t>Resolución0297de2012Artículo27.Decreto1067de2015Sección5.Resolución714de2015Artículo2.Resolución1238de2018artículo8.GuíaMVG.13 Guía registro y consulta de información módulos de verificación</t>
  </si>
  <si>
    <t>Coordinador de grupo de apoyo administrativo-funcionario encargado de recaudo</t>
  </si>
  <si>
    <t>Coordinador de grupo de apoyo administrativo-Coordinador de archivo y correspondencia</t>
  </si>
  <si>
    <t>Resolución002de2012.Artículo12,literala.Resolución0297de2011Artículo 27. MVP.01 Procedimiento Verificación migratoria v3</t>
  </si>
  <si>
    <t>COORDINACION GRUPO DE VERIFICACIONES-Computador del funcionario delegado y  Archivo físico</t>
  </si>
  <si>
    <t>Resolución 297 de 2012, Resolución 1238 de 2018 Capítulo II. Guía MVG.12 Guía para la verificación y el desarrollo del procedimiento sancionatorio</t>
  </si>
  <si>
    <t>Director regional, Coordinador de Grupo de Apoyo Administrativo  y funcionarios responsables del plan de acción</t>
  </si>
  <si>
    <t>COORDINACION GRUPO DE VERIFICACIONES-del    Archivo físico del  funcionario delegado</t>
  </si>
  <si>
    <t>Control de las horas laboradas fuera de la jornada laboral de trabajo y registro del otorgamiento de descansos compensatorios.</t>
  </si>
  <si>
    <t>Contienen las diferentes decisiones en cuanto a actividades necesarias para el desarrollo, implementación y mejora continua del Sistema Integrado de Gestión de Migración Colombia a nivel regional.</t>
  </si>
  <si>
    <t>Consolidado del registro de pagos realizados en las dependencias autorizadas  por Migración Colombia por la prestación de servicios o trámites, y sus soportes. Por el tipo de soporte se deberán seguirlas indicaciones en materia de conservación que del Grupo de Archivo y Correspondencia</t>
  </si>
  <si>
    <t>Documento en el que se plantean las actividades para motivar el desempeño eficaz y el compromiso de los empleados de una entidad criterios de selección:</t>
  </si>
  <si>
    <t>Consolidado del registro de pagos realizados en las dependencias autorizadas por Migración Colombia por la prestación de servicios o trámites, y sus soportes. Por el tipo de soporte se deberán seguirlas indicaciones en materia de conservación que del Grupo de Archivo y Correspondencia.</t>
  </si>
  <si>
    <t>Coordinador del grupo de apoyo  y funcionario responsable de bienestar</t>
  </si>
  <si>
    <t>Operador delegado oficina de tecnología</t>
  </si>
  <si>
    <t xml:space="preserve">Equipos portátiles que permite consultar y registrar en una base de datos local los movimientos de entrada y de salida sin conexión al servidor. </t>
  </si>
  <si>
    <t>Operador delegado oficina de tecnología-oficial asignado a charter</t>
  </si>
  <si>
    <t>Estas Actas se encuentran en carpeta digital Nasmig\talento humano(D:) almacenada en el servidor de la Entidad en Bogotá - Subdirección de Talento Humano. Pueden ser consultadas únicamente por los miembros del Comité y funcionarios autorizados del Grupo de Seguridad y Salud en el Trabajo o Subdirección de Talento Humano. 
Carpeta Comité de Convivencia Laboral dividida por vigencias. Esta información No se encuentra publicada.</t>
  </si>
  <si>
    <t>Esta información se encuentra en carpeta digital Nasmig\talento humano(D:) documentos electrónicos realizados en Bogotá - Subdirección de Talento Humano a través de los formatos adoptados por la Entidad como  AGDF.07 Formato Oficio, AGDF.06 Formato Memorando, AGDF.09 Formato Membrete. Cada Coordinación cuenta con una carpeta digital interna con la información y la misma se consolida y se remite a los Entes de Control a través de correo electrónico o por Sistema de Gestión Documental Orfeo.</t>
  </si>
  <si>
    <t>Documento que consolida la información requerida por agentes externos. Relación de informes que por norma presenta la Subdirección de Talento Humano a otras entidades:
•	Reporte información de planta de personal y contratistas vinculados por prestación de servicios (Administrativa y Financiera)</t>
  </si>
  <si>
    <t>Esta información se encuentra en carpeta digital Nasmig\talento humano(D:) documentos electrónicos realizados en Bogotá - Subdirección de Talento Humano a través de los formatos adoptados por la Entidad como  AGDF.07 Formato Oficio, AGDF.06 Formato Memorando, AGDF.09 Formato Membrete. Cada Coordinación cuenta con una carpeta digital interna con la información y la misma se consolida y se remite a los Entes de Control a través de correo electrónico o por Sistema de Gestión Documental Orfeo.  Esta información No se encuentra publicada.</t>
  </si>
  <si>
    <t>Estas presentaciones se encuentran en carpeta digital Nasmig\talento humano(D:) almacenada en el servidor de la Entidad en Bogotá - Subdirección de Talento Humano. Pueden ser consultadas por los miembros del Comité, Subdirección de Talento Humano, funcionarios del Grupo de Seguridad y Salud en el Trabajo y la Alta Dirección. Esta información No se encuentra publicada.</t>
  </si>
  <si>
    <t>Los documentos de elección de representantes en la Comisión de Personal son electrónicos se encuentran en carpetas digitales, Nasmig\talento humano(D:) alojadas en el Servidor interno de la Entidad,  realizados en Bogotá - Grupo de Administración de Personal - Subdirección de Talento Humano a través de los formatos adoptados por la Entidad como  AGDF.06 Formato Memorando, AGDF.07 Formato Oficio o AGDF.08 Formato resolución. Las convocatorias se realizan a través de correo electrónico y difusión digital interna. Esta información se puede encontrar publicada en la Intranet http://intranet/</t>
  </si>
  <si>
    <t>Esta clase de Actos Administrativos se encuentran tanto físicos como digitales a cargo del Grupo de Administración de Personal, Selección e Incorporación de la Subdirección de Talento Humano, los cuales son realizados en Bogotá. De forma física se archivan en carpetas para historia laboral de cada funcionario de acuerdo a sus responsabilidades.
De forma digital son almacenados en Nasmig\talento humano(D:) tanto en carpeta interna digital como en el expediente de la Historia Laboral  que se encuentra en el Sistema de Gestión Documental Orfeo.</t>
  </si>
  <si>
    <t>Documentos que evidencia las reuniones del Grupo de Administración de Personal para el análisis de retiro de funcionarios de Migración Colombia</t>
  </si>
  <si>
    <t xml:space="preserve">En la actualidad no se realizan Actas de Comité de Análisis de retiro. Lo que se realiza anualmente es un Informe de análisis de las causas de retiro el cual se realiza de forma digital es radicado en el Sistema de Gestión Documental Orfeo y reposa en una carpeta interna Nasmig\talento humano(D:) en la ciudad de Bogotá por el Grupo de Administración de Personal, Selección e Incorporación - Subdirección de Talento Humano, el mismo es compartido a las diferentes coordinaciones de la Subdirección. </t>
  </si>
  <si>
    <t>Estas Actas se encuentran en carpeta digital Nasmig\talento humano(D:) almacenada en el servidor de la Entidad en Bogotá - de la funcionaria a cargo del Grupo de Administración de Personal, Selección e Incorporación de la  Subdirección de Talento Humano. Pueden ser consultadas únicamente por los miembros del Comité, Director General, Secretaría General,  y funcionarios autorizados del Grupo de Administración de Personal, Selección e Incorporación</t>
  </si>
  <si>
    <t>Estas Actas se encuentran en carpeta digital Nasmig\talento humano(D:) almacenada en el servidor de la Entidad en Bogotá -  y en las diferentes correos y ordenadores de los integrantes que conforman las comisiones de personal Regional</t>
  </si>
  <si>
    <t>Nasmig\talento humano(D:)
Ubicación física: Carpetas oficina Selección de Personal y Archivo General de la Nación
Ubicación Digital: Expediente en el Sistema de Gestión Documental Orfeo</t>
  </si>
  <si>
    <t>Plataforma SELMIC 
Nasmig\talento humano(D:)</t>
  </si>
  <si>
    <t>Nasmig\talento humano(D:)
Documento digital publicado en la pagina web de Migración
https://www.migracioncolombia.gov.co/entidad/manual-de-funciones-y-competencias-laborales</t>
  </si>
  <si>
    <t>Este documento se maneja de forma digital en formato Excel almacenado en carpeta digital Nasmig\talento humano(D:) por la encargada de planta del Grupo de Administración de Persona, selección e incorporación  y se realiza un informe el cual es publicado en la pagina web https://www.migracioncolombia.gov.co/tema/plan-anual-vacantes</t>
  </si>
  <si>
    <t>La información de negociación sindical se encuentra tanto digital como física para el caso de resoluciones, lo cual es administrado por funcionarias del Grupo de Administración de Persona, selección e incorporación de la Subdirección d e Talento Humano, se archiva en carpetas físicas y se almacena en carpetas digitales de Drive y en la Nasmig\talento humano(D:)</t>
  </si>
  <si>
    <t>Subdirección de Talento Humano
Ubicación física: Carpetas oficina Selección de Personal y Archivo General de la Nación
Ubicación Digital: Expediente en el Sistema de Gestión Documental Orfeo. Carpetas digitales Nasmig\talento humano(D:)</t>
  </si>
  <si>
    <t>Esta información se encuentra en carpeta digital Nasmig\talento humano(D:) documentos electrónicos realizados en Bogotá - Subdirección de Talento Humano  Grupo de Bienestar</t>
  </si>
  <si>
    <t>Esta información se encuentra en carpeta digital Nasmig\talento humano(D:) documentos electrónicos y archivos en Drive del Grupo de Seguridad y Salud en el Trabajo</t>
  </si>
  <si>
    <t>Esta información es entregada por las IPS en sus plataforma respectiva, Se encuentran en carpetas digitales, Nasmig\talento humano(D:) alojadas en el Servidor interno de la Entidad,  realizados en Bogotá - Grupo de Seguridad y Salud en el Trabajo -  Subdirección de Talento Humano
Información almacenada en la Historia Laboral por funcionarios responsables del Grupo de Administración de  Personal, Selección e Incorporación</t>
  </si>
  <si>
    <t>Esta información se encuentra en carpeta digital Nasmig\talento humano(D:) documentos electrónicos y archivos del Grupo de Bienestar Social</t>
  </si>
  <si>
    <t>Proyección dotación y uniformes</t>
  </si>
  <si>
    <t xml:space="preserve">Esta información se encuentra en carpeta digital Nasmig\talento humano(D:) documentos electrónicos y archivos del Grupo de Bienestar Social, lo anterior incluye, convocatorias, registros del evento, resolución de premiación, entre otros. </t>
  </si>
  <si>
    <t>Estos planes se encuentran formulados en documentos digitales (Word y Excel) y se consolidan en carpeta digital Nasmig\talento humano(D:)  y carpeta drive del Grupo de Seguridad y Salud en el Trabajo</t>
  </si>
  <si>
    <t>Se cuentan con planes de prevención en todas las Regionales de la Entidad</t>
  </si>
  <si>
    <t>Este plan se encuentra digital (Excel) almacenado en carpeta digital Nasmig\talento humano(D:) y carpeta drive del Grupo de Seguridad y Salud en el Trabajo. Igualmente se publica en la pagina web de la Entidad https://www.migracioncolombia.gov.co/tema/plan-de-seguridad-y-salud-en-el-trabajo</t>
  </si>
  <si>
    <t>Este plan se encuentra digital (Excel) almacenado en carpeta digital Nasmig\talento humano(D:) y carpeta drive del Grupo de Bienestar. Igualmente se publica en la pagina web de la Entidad https://www.migracioncolombia.gov.co/tema/plan-de-bienestar-y-salud-ocupacional/plan-de-bienestar-e-incentivos-2024</t>
  </si>
  <si>
    <t>Estos programas se encuentran consolidados de forma en carpeta digital Nasmig\talento humano(D:) y carpeta drive del Grupo de Seguridad y Salud en el Trabajo, para ejecutarlos se realizan diferentes actividades de las cuales queda como evidencia las listas de asistencia físicas o digitales</t>
  </si>
  <si>
    <t>Estos programas se encuentran consolidados de forma en carpeta digital Nasmig\talento humano(D:)  y carpeta drive del Grupo de Seguridad y Salud en el Trabajo, para ejecutarlos se realizan diferentes actividades de las cuales queda como evidencia las listas de asistencia físicas o digitales</t>
  </si>
  <si>
    <t>Esta información se encuentra en carpeta digital Nasmig\talento humano(D:) documentos electrónicos realizados en Bogotá - Subdirección de Talento Humano  Grupo de Capacitaciones</t>
  </si>
  <si>
    <t>Este plan se encuentra digital (Excel) almacenado en carpeta digital Nasmig\talento humano(D:) y carpeta drive del Grupo de Capacitaciones. Igualmente se publica en la pagina web de la Entidad https://www.migracioncolombia.gov.co/tema/plan-de-formacion-y-capacitacion</t>
  </si>
  <si>
    <t>Los programas se encuentran dentro del plan  de capacitaciones el cual se encuentra digital (Excel) almacenado en carpeta digital Nasmig\talento humano(D:) del Grupo de Capacitaciones. Igualmente se publica en la pagina web de la Entidad https://www.migracioncolombia.gov.co/tema/plan-de-formacion-y-capacitacion</t>
  </si>
  <si>
    <t>Los programas se encuentran dentro del plan  de capacitaciones el cual se encuentra digital (Excel) almacenado en carpeta digital Nasmig\talento humano(D:) del Grupo de Capacitaciones y el sistema E-learning de la Entidad.</t>
  </si>
  <si>
    <t>Programas de Inducción y Reinducción realizados presencialmente y a través de la plataforma E-learning de la Entidad</t>
  </si>
  <si>
    <t>Información que se encuentra consolidado carpeta digital Nasmig\talento humano(D:) del Grupo de Nomina y en el Sistema de Gestión Documental Orfeo, se calculan y pagan a través del Sistema Kactus</t>
  </si>
  <si>
    <t>La información se encuentra consolidada en el Sistema de Información Kactus administrado en Bogotá Nivel Central por el Grupo de Nómina de la Subdirección de Talento Humano, las certificaciones se radican por el Sistema de Gestión Documental Orfeo y se remiten por correo electrónico, se archiva en carpeta digital Nasmig\talento humano(D:) del Grupo de Nomina</t>
  </si>
  <si>
    <t>La información se encuentra consolidada en el Sistema de Información Kactus  y en carpeta digital Nasmig\talento humano(D:) del Grupo de Nomina administrado en Bogotá Nivel Central por el Grupo de Nómina de la Subdirección de Talento Humano</t>
  </si>
  <si>
    <t>Es un Sistema de Evolución laboral de Migración de Colombia.</t>
  </si>
  <si>
    <t>PROCESOS DE COBRO PERSUASIVO Y COACTIVO -PERSONAS NATURALES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</si>
</sst>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42" x14ac:knownFonts="1">
    <font>
      <sz val="11"/>
      <color theme="1"/>
      <name val="Calibri"/>
      <family val="2"/>
      <scheme val="minor"/>
    </font>
    <font>
      <sz val="11"/>
      <color rgb="FF9C5700"/>
      <name val="Calibri"/>
      <family val="2"/>
      <scheme val="minor"/>
    </font>
    <font>
      <b/>
      <sz val="11"/>
      <color theme="1"/>
      <name val="Calibri"/>
      <family val="2"/>
      <scheme val="minor"/>
    </font>
    <font>
      <sz val="10"/>
      <name val="Arial"/>
      <family val="2"/>
    </font>
    <font>
      <sz val="11"/>
      <color theme="1"/>
      <name val="Arial"/>
      <family val="2"/>
    </font>
    <font>
      <sz val="10"/>
      <color indexed="81"/>
      <name val="Tahoma"/>
      <family val="2"/>
    </font>
    <font>
      <sz val="9"/>
      <color indexed="81"/>
      <name val="Tahoma"/>
      <family val="2"/>
    </font>
    <font>
      <b/>
      <sz val="9"/>
      <color indexed="81"/>
      <name val="Tahoma"/>
      <family val="2"/>
    </font>
    <font>
      <sz val="10"/>
      <color theme="1" tint="0.249977111117893"/>
      <name val="Arial"/>
      <family val="2"/>
    </font>
    <font>
      <sz val="10"/>
      <color theme="1"/>
      <name val="Arial"/>
      <family val="2"/>
    </font>
    <font>
      <b/>
      <sz val="10"/>
      <color indexed="81"/>
      <name val="Tahoma"/>
      <family val="2"/>
    </font>
    <font>
      <sz val="14"/>
      <color theme="1"/>
      <name val="Calibri"/>
      <family val="2"/>
      <scheme val="minor"/>
    </font>
    <font>
      <b/>
      <sz val="20"/>
      <color rgb="FFFF0000"/>
      <name val="Arial"/>
      <family val="2"/>
    </font>
    <font>
      <b/>
      <sz val="18"/>
      <color theme="1"/>
      <name val="Arial"/>
      <family val="2"/>
    </font>
    <font>
      <b/>
      <sz val="16"/>
      <color theme="1"/>
      <name val="Arial"/>
      <family val="2"/>
    </font>
    <font>
      <sz val="8"/>
      <name val="Calibri"/>
      <family val="2"/>
      <scheme val="minor"/>
    </font>
    <font>
      <b/>
      <sz val="9"/>
      <color theme="0"/>
      <name val="Arial"/>
      <family val="2"/>
    </font>
    <font>
      <sz val="11"/>
      <name val="Arial"/>
      <family val="2"/>
    </font>
    <font>
      <sz val="10"/>
      <color theme="1"/>
      <name val="Calibri"/>
      <family val="2"/>
      <scheme val="minor"/>
    </font>
    <font>
      <b/>
      <sz val="10"/>
      <color theme="1"/>
      <name val="Calibri"/>
      <family val="2"/>
      <scheme val="minor"/>
    </font>
    <font>
      <sz val="11"/>
      <color rgb="FFFF0000"/>
      <name val="Calibri"/>
      <family val="2"/>
      <scheme val="minor"/>
    </font>
    <font>
      <sz val="11"/>
      <color theme="1"/>
      <name val="Calibri"/>
      <family val="2"/>
      <scheme val="minor"/>
    </font>
    <font>
      <sz val="10"/>
      <color rgb="FF000000"/>
      <name val="Arial"/>
      <family val="2"/>
    </font>
    <font>
      <b/>
      <sz val="22"/>
      <color theme="1"/>
      <name val="Arial"/>
      <family val="2"/>
    </font>
    <font>
      <b/>
      <sz val="22"/>
      <name val="Arial"/>
      <family val="2"/>
    </font>
    <font>
      <b/>
      <sz val="18"/>
      <name val="Arial"/>
      <family val="2"/>
    </font>
    <font>
      <b/>
      <sz val="36"/>
      <color theme="0"/>
      <name val="Calibri"/>
      <family val="2"/>
      <scheme val="minor"/>
    </font>
    <font>
      <b/>
      <sz val="22"/>
      <color theme="0"/>
      <name val="Calibri"/>
      <family val="2"/>
      <scheme val="minor"/>
    </font>
    <font>
      <sz val="16"/>
      <color rgb="FF9C6500"/>
      <name val="Arial"/>
      <family val="2"/>
    </font>
    <font>
      <b/>
      <sz val="14"/>
      <name val="Arial"/>
      <family val="2"/>
    </font>
    <font>
      <sz val="14"/>
      <name val="Arial"/>
      <family val="2"/>
    </font>
    <font>
      <sz val="14"/>
      <color theme="1" tint="0.249977111117893"/>
      <name val="Arial"/>
      <family val="2"/>
    </font>
    <font>
      <sz val="14"/>
      <color rgb="FF404040"/>
      <name val="Arial"/>
      <family val="2"/>
    </font>
    <font>
      <b/>
      <sz val="14"/>
      <color theme="1" tint="0.249977111117893"/>
      <name val="Arial"/>
      <family val="2"/>
    </font>
    <font>
      <sz val="14"/>
      <color rgb="FF040C28"/>
      <name val="Arial"/>
      <family val="2"/>
    </font>
    <font>
      <sz val="14"/>
      <color rgb="FF1F1F1F"/>
      <name val="Arial"/>
      <family val="2"/>
    </font>
    <font>
      <sz val="14"/>
      <color theme="1"/>
      <name val="Arial"/>
      <family val="2"/>
    </font>
    <font>
      <b/>
      <sz val="18"/>
      <color theme="0"/>
      <name val="Calibri"/>
      <family val="2"/>
      <scheme val="minor"/>
    </font>
    <font>
      <sz val="18"/>
      <color theme="0"/>
      <name val="Calibri"/>
      <family val="2"/>
      <scheme val="minor"/>
    </font>
    <font>
      <sz val="18"/>
      <color theme="1"/>
      <name val="Calibri"/>
      <family val="2"/>
      <scheme val="minor"/>
    </font>
    <font>
      <b/>
      <sz val="18"/>
      <color theme="0"/>
      <name val="Arial"/>
      <family val="2"/>
    </font>
    <font>
      <b/>
      <sz val="24"/>
      <color theme="1"/>
      <name val="Arial"/>
      <family val="2"/>
    </font>
  </fonts>
  <fills count="21">
    <fill>
      <patternFill patternType="none"/>
    </fill>
    <fill>
      <patternFill patternType="gray125"/>
    </fill>
    <fill>
      <patternFill patternType="solid">
        <fgColor rgb="FFFFEB9C"/>
      </patternFill>
    </fill>
    <fill>
      <patternFill patternType="solid">
        <fgColor rgb="FFFFFF00"/>
        <bgColor indexed="64"/>
      </patternFill>
    </fill>
    <fill>
      <patternFill patternType="solid">
        <fgColor rgb="FFFFEB9C"/>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4" tint="-0.249977111117893"/>
        <bgColor indexed="64"/>
      </patternFill>
    </fill>
    <fill>
      <patternFill patternType="solid">
        <fgColor rgb="FFFF00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bgColor indexed="64"/>
      </patternFill>
    </fill>
    <fill>
      <patternFill patternType="solid">
        <fgColor theme="4" tint="0.79998168889431442"/>
        <bgColor theme="4" tint="0.79998168889431442"/>
      </patternFill>
    </fill>
    <fill>
      <patternFill patternType="solid">
        <fgColor theme="8" tint="-0.249977111117893"/>
        <bgColor indexed="64"/>
      </patternFill>
    </fill>
    <fill>
      <patternFill patternType="solid">
        <fgColor rgb="FF7030A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s>
  <borders count="69">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thin">
        <color theme="0" tint="-0.499984740745262"/>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theme="0"/>
      </left>
      <right/>
      <top/>
      <bottom/>
      <diagonal/>
    </border>
    <border>
      <left/>
      <right style="thin">
        <color indexed="64"/>
      </right>
      <top style="thin">
        <color indexed="64"/>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medium">
        <color indexed="64"/>
      </right>
      <top/>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style="thin">
        <color auto="1"/>
      </left>
      <right style="medium">
        <color auto="1"/>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indexed="64"/>
      </left>
      <right style="thin">
        <color auto="1"/>
      </right>
      <top style="thin">
        <color auto="1"/>
      </top>
      <bottom/>
      <diagonal/>
    </border>
    <border>
      <left style="medium">
        <color indexed="64"/>
      </left>
      <right style="medium">
        <color indexed="64"/>
      </right>
      <top/>
      <bottom style="thin">
        <color auto="1"/>
      </bottom>
      <diagonal/>
    </border>
    <border>
      <left style="medium">
        <color theme="0"/>
      </left>
      <right/>
      <top/>
      <bottom style="medium">
        <color theme="0"/>
      </bottom>
      <diagonal/>
    </border>
    <border>
      <left style="medium">
        <color theme="0"/>
      </left>
      <right/>
      <top style="medium">
        <color theme="0"/>
      </top>
      <bottom/>
      <diagonal/>
    </border>
    <border>
      <left/>
      <right/>
      <top style="thin">
        <color indexed="64"/>
      </top>
      <bottom style="thin">
        <color indexed="64"/>
      </bottom>
      <diagonal/>
    </border>
    <border>
      <left/>
      <right/>
      <top style="medium">
        <color auto="1"/>
      </top>
      <bottom style="thin">
        <color auto="1"/>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medium">
        <color auto="1"/>
      </right>
      <top style="thin">
        <color auto="1"/>
      </top>
      <bottom style="medium">
        <color indexed="64"/>
      </bottom>
      <diagonal/>
    </border>
    <border>
      <left/>
      <right/>
      <top style="thin">
        <color auto="1"/>
      </top>
      <bottom style="medium">
        <color indexed="64"/>
      </bottom>
      <diagonal/>
    </border>
    <border>
      <left/>
      <right style="medium">
        <color indexed="64"/>
      </right>
      <top/>
      <bottom style="thin">
        <color auto="1"/>
      </bottom>
      <diagonal/>
    </border>
    <border>
      <left style="thin">
        <color indexed="64"/>
      </left>
      <right style="thin">
        <color indexed="64"/>
      </right>
      <top/>
      <bottom/>
      <diagonal/>
    </border>
  </borders>
  <cellStyleXfs count="5">
    <xf numFmtId="0" fontId="0" fillId="0" borderId="0"/>
    <xf numFmtId="0" fontId="1" fillId="2" borderId="0" applyNumberFormat="0" applyBorder="0" applyAlignment="0" applyProtection="0"/>
    <xf numFmtId="0" fontId="3" fillId="0" borderId="0"/>
    <xf numFmtId="0" fontId="3" fillId="0" borderId="0"/>
    <xf numFmtId="43" fontId="21" fillId="0" borderId="0" applyFont="0" applyFill="0" applyBorder="0" applyAlignment="0" applyProtection="0"/>
  </cellStyleXfs>
  <cellXfs count="270">
    <xf numFmtId="0" fontId="0" fillId="0" borderId="0" xfId="0"/>
    <xf numFmtId="49" fontId="0" fillId="0" borderId="0" xfId="0" applyNumberFormat="1"/>
    <xf numFmtId="0" fontId="0" fillId="0" borderId="0" xfId="0" applyAlignment="1">
      <alignment vertical="center"/>
    </xf>
    <xf numFmtId="49" fontId="0" fillId="0" borderId="0" xfId="0" quotePrefix="1" applyNumberFormat="1"/>
    <xf numFmtId="0" fontId="0" fillId="0" borderId="0" xfId="0" applyAlignment="1">
      <alignment wrapText="1"/>
    </xf>
    <xf numFmtId="49" fontId="0" fillId="3" borderId="0" xfId="0" applyNumberFormat="1" applyFill="1"/>
    <xf numFmtId="0" fontId="2" fillId="5" borderId="0" xfId="0" applyFont="1" applyFill="1"/>
    <xf numFmtId="0" fontId="0" fillId="5" borderId="0" xfId="0" applyFill="1"/>
    <xf numFmtId="0" fontId="2" fillId="0" borderId="0" xfId="0" applyFont="1"/>
    <xf numFmtId="0" fontId="16" fillId="8" borderId="12" xfId="2" applyFont="1" applyFill="1" applyBorder="1" applyAlignment="1">
      <alignment horizontal="center" vertical="center" wrapText="1"/>
    </xf>
    <xf numFmtId="0" fontId="16" fillId="8" borderId="13" xfId="2" applyFont="1" applyFill="1" applyBorder="1" applyAlignment="1">
      <alignment horizontal="center" vertical="center" wrapText="1"/>
    </xf>
    <xf numFmtId="0" fontId="16" fillId="8" borderId="14" xfId="2" applyFont="1" applyFill="1" applyBorder="1" applyAlignment="1">
      <alignment horizontal="center" vertical="center" wrapText="1"/>
    </xf>
    <xf numFmtId="0" fontId="16" fillId="8" borderId="15" xfId="2" applyFont="1" applyFill="1" applyBorder="1" applyAlignment="1">
      <alignment horizontal="center" vertical="center" wrapText="1"/>
    </xf>
    <xf numFmtId="0" fontId="16" fillId="8" borderId="16" xfId="2" applyFont="1" applyFill="1" applyBorder="1" applyAlignment="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2" fillId="5" borderId="19" xfId="0" applyFont="1" applyFill="1" applyBorder="1"/>
    <xf numFmtId="0" fontId="0" fillId="0" borderId="20" xfId="0" applyBorder="1"/>
    <xf numFmtId="0" fontId="0" fillId="0" borderId="39" xfId="0" applyBorder="1"/>
    <xf numFmtId="0" fontId="0" fillId="6" borderId="39" xfId="0" applyFill="1" applyBorder="1"/>
    <xf numFmtId="0" fontId="0" fillId="14" borderId="0" xfId="0" applyFill="1"/>
    <xf numFmtId="49" fontId="0" fillId="0" borderId="39" xfId="0" applyNumberFormat="1" applyBorder="1"/>
    <xf numFmtId="0" fontId="0" fillId="6" borderId="20" xfId="0" applyFill="1" applyBorder="1"/>
    <xf numFmtId="0" fontId="0" fillId="14" borderId="39" xfId="0" applyFill="1" applyBorder="1"/>
    <xf numFmtId="0" fontId="2" fillId="5" borderId="39" xfId="0" applyFont="1" applyFill="1" applyBorder="1"/>
    <xf numFmtId="0" fontId="2" fillId="5" borderId="20" xfId="0" applyFont="1" applyFill="1" applyBorder="1"/>
    <xf numFmtId="0" fontId="8" fillId="15" borderId="3" xfId="2" applyFont="1" applyFill="1" applyBorder="1" applyAlignment="1">
      <alignment horizontal="center" vertical="center" wrapText="1"/>
    </xf>
    <xf numFmtId="0" fontId="8" fillId="15" borderId="0" xfId="2" applyFont="1" applyFill="1" applyAlignment="1">
      <alignment horizontal="center" vertical="center" wrapText="1"/>
    </xf>
    <xf numFmtId="0" fontId="8" fillId="0" borderId="3" xfId="2" applyFont="1" applyBorder="1" applyAlignment="1">
      <alignment horizontal="center" vertical="center" wrapText="1"/>
    </xf>
    <xf numFmtId="0" fontId="8" fillId="0" borderId="0" xfId="2" applyFont="1" applyAlignment="1">
      <alignment horizontal="center" vertical="center" wrapText="1"/>
    </xf>
    <xf numFmtId="0" fontId="2" fillId="0" borderId="55" xfId="0" applyFont="1" applyBorder="1"/>
    <xf numFmtId="0" fontId="0" fillId="0" borderId="56" xfId="0" applyBorder="1"/>
    <xf numFmtId="0" fontId="0" fillId="0" borderId="57" xfId="0" applyBorder="1"/>
    <xf numFmtId="0" fontId="8" fillId="15" borderId="1" xfId="2" applyFont="1" applyFill="1" applyBorder="1" applyAlignment="1">
      <alignment horizontal="center" vertical="center" wrapText="1"/>
    </xf>
    <xf numFmtId="0" fontId="8" fillId="15" borderId="2" xfId="2" applyFont="1" applyFill="1" applyBorder="1" applyAlignment="1">
      <alignment horizontal="center" vertical="center" wrapText="1"/>
    </xf>
    <xf numFmtId="0" fontId="8" fillId="15" borderId="58" xfId="2" applyFont="1" applyFill="1" applyBorder="1" applyAlignment="1">
      <alignment horizontal="center" vertical="center" wrapText="1"/>
    </xf>
    <xf numFmtId="0" fontId="8" fillId="0" borderId="59" xfId="2" applyFont="1" applyBorder="1" applyAlignment="1">
      <alignment horizontal="center" vertical="center" wrapText="1"/>
    </xf>
    <xf numFmtId="0" fontId="8" fillId="15" borderId="59" xfId="2" applyFont="1" applyFill="1" applyBorder="1" applyAlignment="1">
      <alignment horizontal="center" vertical="center" wrapText="1"/>
    </xf>
    <xf numFmtId="0" fontId="17" fillId="15" borderId="54" xfId="2" applyFont="1" applyFill="1" applyBorder="1" applyAlignment="1">
      <alignment horizontal="center" vertical="center" wrapText="1"/>
    </xf>
    <xf numFmtId="0" fontId="8" fillId="15" borderId="60" xfId="2" applyFont="1" applyFill="1" applyBorder="1" applyAlignment="1">
      <alignment horizontal="center" vertical="center" wrapText="1"/>
    </xf>
    <xf numFmtId="0" fontId="8" fillId="15" borderId="40" xfId="2" applyFont="1" applyFill="1" applyBorder="1" applyAlignment="1">
      <alignment horizontal="center" vertical="center" wrapText="1"/>
    </xf>
    <xf numFmtId="0" fontId="8" fillId="15" borderId="11" xfId="2" applyFont="1" applyFill="1" applyBorder="1" applyAlignment="1">
      <alignment horizontal="center" vertical="center" wrapText="1"/>
    </xf>
    <xf numFmtId="0" fontId="12" fillId="0" borderId="58" xfId="0" applyFont="1" applyBorder="1" applyAlignment="1">
      <alignment vertical="center" wrapText="1"/>
    </xf>
    <xf numFmtId="0" fontId="12" fillId="0" borderId="61" xfId="0" applyFont="1" applyBorder="1" applyAlignment="1">
      <alignment vertical="center" wrapText="1"/>
    </xf>
    <xf numFmtId="0" fontId="18" fillId="0" borderId="0" xfId="0" applyFont="1" applyAlignment="1">
      <alignment horizontal="center"/>
    </xf>
    <xf numFmtId="0" fontId="19" fillId="7" borderId="0" xfId="0" applyFont="1" applyFill="1" applyAlignment="1">
      <alignment horizontal="center"/>
    </xf>
    <xf numFmtId="0" fontId="18" fillId="0" borderId="0" xfId="0" applyFont="1"/>
    <xf numFmtId="0" fontId="19" fillId="0" borderId="0" xfId="0" applyFont="1"/>
    <xf numFmtId="0" fontId="19" fillId="0" borderId="51" xfId="0" applyFont="1" applyBorder="1" applyAlignment="1">
      <alignment horizontal="center"/>
    </xf>
    <xf numFmtId="0" fontId="19" fillId="0" borderId="0" xfId="0" applyFont="1" applyAlignment="1">
      <alignment horizontal="center"/>
    </xf>
    <xf numFmtId="0" fontId="18" fillId="0" borderId="33" xfId="0" applyFont="1" applyBorder="1" applyAlignment="1">
      <alignment horizontal="center"/>
    </xf>
    <xf numFmtId="0" fontId="19" fillId="0" borderId="35" xfId="0" applyFont="1" applyBorder="1" applyAlignment="1">
      <alignment vertical="center"/>
    </xf>
    <xf numFmtId="0" fontId="18" fillId="0" borderId="6" xfId="0" applyFont="1" applyBorder="1"/>
    <xf numFmtId="0" fontId="19" fillId="0" borderId="36" xfId="0" applyFont="1" applyBorder="1" applyAlignment="1">
      <alignment vertical="center"/>
    </xf>
    <xf numFmtId="0" fontId="18" fillId="0" borderId="37" xfId="0" applyFont="1" applyBorder="1"/>
    <xf numFmtId="0" fontId="18" fillId="0" borderId="23" xfId="0" applyFont="1" applyBorder="1"/>
    <xf numFmtId="0" fontId="18" fillId="9" borderId="6" xfId="0" applyFont="1" applyFill="1" applyBorder="1"/>
    <xf numFmtId="0" fontId="19" fillId="9" borderId="6" xfId="0" applyFont="1" applyFill="1" applyBorder="1"/>
    <xf numFmtId="0" fontId="18" fillId="9" borderId="22" xfId="0" applyFont="1" applyFill="1" applyBorder="1"/>
    <xf numFmtId="0" fontId="18" fillId="9" borderId="7" xfId="0" applyFont="1" applyFill="1" applyBorder="1" applyAlignment="1">
      <alignment horizontal="center"/>
    </xf>
    <xf numFmtId="20" fontId="18" fillId="9" borderId="22" xfId="0" applyNumberFormat="1" applyFont="1" applyFill="1" applyBorder="1" applyAlignment="1">
      <alignment horizontal="center"/>
    </xf>
    <xf numFmtId="0" fontId="18" fillId="0" borderId="34" xfId="0" applyFont="1" applyBorder="1"/>
    <xf numFmtId="0" fontId="18" fillId="0" borderId="1" xfId="0" applyFont="1" applyBorder="1"/>
    <xf numFmtId="0" fontId="19" fillId="9" borderId="42" xfId="0" applyFont="1" applyFill="1" applyBorder="1"/>
    <xf numFmtId="0" fontId="18" fillId="9" borderId="38" xfId="0" applyFont="1" applyFill="1" applyBorder="1"/>
    <xf numFmtId="0" fontId="18" fillId="0" borderId="5" xfId="0" applyFont="1" applyBorder="1"/>
    <xf numFmtId="0" fontId="18" fillId="0" borderId="48" xfId="0" applyFont="1" applyBorder="1"/>
    <xf numFmtId="0" fontId="18" fillId="0" borderId="2" xfId="0" applyFont="1" applyBorder="1"/>
    <xf numFmtId="0" fontId="18" fillId="4" borderId="6" xfId="0" applyFont="1" applyFill="1" applyBorder="1"/>
    <xf numFmtId="0" fontId="18" fillId="0" borderId="9" xfId="0" applyFont="1" applyBorder="1"/>
    <xf numFmtId="0" fontId="18" fillId="0" borderId="24" xfId="0" applyFont="1" applyBorder="1"/>
    <xf numFmtId="0" fontId="18" fillId="0" borderId="45" xfId="0" applyFont="1" applyBorder="1"/>
    <xf numFmtId="0" fontId="18" fillId="0" borderId="26" xfId="0" applyFont="1" applyBorder="1"/>
    <xf numFmtId="0" fontId="18" fillId="0" borderId="47" xfId="0" applyFont="1" applyBorder="1"/>
    <xf numFmtId="0" fontId="18" fillId="0" borderId="50" xfId="0" applyFont="1" applyBorder="1" applyAlignment="1">
      <alignment horizontal="center"/>
    </xf>
    <xf numFmtId="0" fontId="18" fillId="12" borderId="23" xfId="0" applyFont="1" applyFill="1" applyBorder="1"/>
    <xf numFmtId="0" fontId="18" fillId="12" borderId="26" xfId="0" applyFont="1" applyFill="1" applyBorder="1"/>
    <xf numFmtId="0" fontId="18" fillId="3" borderId="7" xfId="0" applyFont="1" applyFill="1" applyBorder="1" applyAlignment="1">
      <alignment horizontal="center"/>
    </xf>
    <xf numFmtId="20" fontId="18" fillId="3" borderId="22" xfId="0" applyNumberFormat="1" applyFont="1" applyFill="1" applyBorder="1" applyAlignment="1">
      <alignment horizontal="center"/>
    </xf>
    <xf numFmtId="0" fontId="19" fillId="3" borderId="6" xfId="0" applyFont="1" applyFill="1" applyBorder="1"/>
    <xf numFmtId="0" fontId="18" fillId="3" borderId="6" xfId="0" applyFont="1" applyFill="1" applyBorder="1"/>
    <xf numFmtId="0" fontId="18" fillId="3" borderId="22" xfId="0" applyFont="1" applyFill="1" applyBorder="1" applyAlignment="1">
      <alignment horizontal="center"/>
    </xf>
    <xf numFmtId="0" fontId="18" fillId="3" borderId="6" xfId="0" applyFont="1" applyFill="1" applyBorder="1" applyAlignment="1">
      <alignment vertical="center"/>
    </xf>
    <xf numFmtId="0" fontId="19" fillId="6" borderId="64" xfId="0" applyFont="1" applyFill="1" applyBorder="1" applyAlignment="1">
      <alignment horizontal="center"/>
    </xf>
    <xf numFmtId="0" fontId="19" fillId="6" borderId="2" xfId="0" applyFont="1" applyFill="1" applyBorder="1" applyAlignment="1">
      <alignment horizontal="center"/>
    </xf>
    <xf numFmtId="0" fontId="19" fillId="6" borderId="38" xfId="0" applyFont="1" applyFill="1" applyBorder="1" applyAlignment="1">
      <alignment horizontal="center"/>
    </xf>
    <xf numFmtId="0" fontId="19" fillId="6" borderId="4" xfId="0" applyFont="1" applyFill="1" applyBorder="1" applyAlignment="1">
      <alignment horizontal="center"/>
    </xf>
    <xf numFmtId="0" fontId="18" fillId="9" borderId="9" xfId="0" applyFont="1" applyFill="1" applyBorder="1"/>
    <xf numFmtId="0" fontId="19" fillId="9" borderId="10" xfId="0" applyFont="1" applyFill="1" applyBorder="1"/>
    <xf numFmtId="0" fontId="18" fillId="9" borderId="65" xfId="0" applyFont="1" applyFill="1" applyBorder="1"/>
    <xf numFmtId="0" fontId="18" fillId="9" borderId="65" xfId="0" applyFont="1" applyFill="1" applyBorder="1" applyAlignment="1">
      <alignment horizontal="center"/>
    </xf>
    <xf numFmtId="0" fontId="18" fillId="9" borderId="66" xfId="0" applyFont="1" applyFill="1" applyBorder="1" applyAlignment="1">
      <alignment horizontal="center"/>
    </xf>
    <xf numFmtId="0" fontId="19" fillId="9" borderId="2" xfId="0" applyFont="1" applyFill="1" applyBorder="1"/>
    <xf numFmtId="0" fontId="18" fillId="3" borderId="41" xfId="0" applyFont="1" applyFill="1" applyBorder="1"/>
    <xf numFmtId="0" fontId="18" fillId="3" borderId="40" xfId="0" applyFont="1" applyFill="1" applyBorder="1"/>
    <xf numFmtId="0" fontId="18" fillId="9" borderId="46" xfId="0" applyFont="1" applyFill="1" applyBorder="1"/>
    <xf numFmtId="0" fontId="18" fillId="3" borderId="65" xfId="0" applyFont="1" applyFill="1" applyBorder="1"/>
    <xf numFmtId="0" fontId="18" fillId="9" borderId="45" xfId="0" applyFont="1" applyFill="1" applyBorder="1"/>
    <xf numFmtId="0" fontId="18" fillId="3" borderId="46" xfId="0" applyFont="1" applyFill="1" applyBorder="1"/>
    <xf numFmtId="0" fontId="18" fillId="9" borderId="6" xfId="4" applyNumberFormat="1" applyFont="1" applyFill="1" applyBorder="1" applyAlignment="1">
      <alignment horizontal="center"/>
    </xf>
    <xf numFmtId="0" fontId="18" fillId="3" borderId="6" xfId="4" applyNumberFormat="1" applyFont="1" applyFill="1" applyBorder="1" applyAlignment="1">
      <alignment horizontal="center"/>
    </xf>
    <xf numFmtId="0" fontId="18" fillId="5" borderId="6" xfId="4" applyNumberFormat="1" applyFont="1" applyFill="1" applyBorder="1" applyAlignment="1">
      <alignment horizontal="center"/>
    </xf>
    <xf numFmtId="0" fontId="16" fillId="8" borderId="0" xfId="2" applyFont="1" applyFill="1" applyAlignment="1">
      <alignment horizontal="center" vertical="center" wrapText="1"/>
    </xf>
    <xf numFmtId="0" fontId="18" fillId="10" borderId="6" xfId="0" applyFont="1" applyFill="1" applyBorder="1"/>
    <xf numFmtId="0" fontId="19" fillId="10" borderId="6" xfId="0" applyFont="1" applyFill="1" applyBorder="1"/>
    <xf numFmtId="0" fontId="18" fillId="10" borderId="27" xfId="0" applyFont="1" applyFill="1" applyBorder="1"/>
    <xf numFmtId="0" fontId="19" fillId="10" borderId="27" xfId="0" applyFont="1" applyFill="1" applyBorder="1"/>
    <xf numFmtId="0" fontId="18" fillId="10" borderId="2" xfId="0" applyFont="1" applyFill="1" applyBorder="1"/>
    <xf numFmtId="0" fontId="19" fillId="10" borderId="2" xfId="0" applyFont="1" applyFill="1" applyBorder="1"/>
    <xf numFmtId="0" fontId="18" fillId="10" borderId="38" xfId="0" applyFont="1" applyFill="1" applyBorder="1" applyAlignment="1">
      <alignment vertical="center" wrapText="1"/>
    </xf>
    <xf numFmtId="0" fontId="18" fillId="10" borderId="38" xfId="0" applyFont="1" applyFill="1" applyBorder="1" applyAlignment="1">
      <alignment wrapText="1"/>
    </xf>
    <xf numFmtId="0" fontId="18" fillId="10" borderId="7" xfId="0" applyFont="1" applyFill="1" applyBorder="1" applyAlignment="1">
      <alignment horizontal="center"/>
    </xf>
    <xf numFmtId="20" fontId="18" fillId="10" borderId="22" xfId="0" applyNumberFormat="1" applyFont="1" applyFill="1" applyBorder="1" applyAlignment="1">
      <alignment horizontal="center"/>
    </xf>
    <xf numFmtId="0" fontId="18" fillId="10" borderId="6" xfId="4" applyNumberFormat="1" applyFont="1" applyFill="1" applyBorder="1" applyAlignment="1">
      <alignment horizontal="center"/>
    </xf>
    <xf numFmtId="0" fontId="18" fillId="10" borderId="4" xfId="0" applyFont="1" applyFill="1" applyBorder="1" applyAlignment="1">
      <alignment wrapText="1"/>
    </xf>
    <xf numFmtId="0" fontId="18" fillId="10" borderId="22" xfId="0" applyFont="1" applyFill="1" applyBorder="1"/>
    <xf numFmtId="0" fontId="18" fillId="10" borderId="22" xfId="0" applyFont="1" applyFill="1" applyBorder="1" applyAlignment="1">
      <alignment horizontal="justify"/>
    </xf>
    <xf numFmtId="0" fontId="18" fillId="10" borderId="7" xfId="0" applyFont="1" applyFill="1" applyBorder="1"/>
    <xf numFmtId="0" fontId="18" fillId="10" borderId="42" xfId="0" applyFont="1" applyFill="1" applyBorder="1" applyAlignment="1">
      <alignment horizontal="center"/>
    </xf>
    <xf numFmtId="0" fontId="18" fillId="10" borderId="28" xfId="0" applyFont="1" applyFill="1" applyBorder="1" applyAlignment="1">
      <alignment horizontal="center"/>
    </xf>
    <xf numFmtId="0" fontId="18" fillId="10" borderId="47" xfId="0" applyFont="1" applyFill="1" applyBorder="1"/>
    <xf numFmtId="0" fontId="18" fillId="10" borderId="4" xfId="0" applyFont="1" applyFill="1" applyBorder="1" applyAlignment="1">
      <alignment horizontal="center"/>
    </xf>
    <xf numFmtId="0" fontId="18" fillId="10" borderId="38" xfId="0" applyFont="1" applyFill="1" applyBorder="1" applyAlignment="1">
      <alignment horizontal="center"/>
    </xf>
    <xf numFmtId="0" fontId="18" fillId="10" borderId="45" xfId="0" applyFont="1" applyFill="1" applyBorder="1"/>
    <xf numFmtId="0" fontId="18" fillId="10" borderId="22" xfId="0" applyFont="1" applyFill="1" applyBorder="1" applyAlignment="1">
      <alignment horizontal="center"/>
    </xf>
    <xf numFmtId="0" fontId="18" fillId="10" borderId="46" xfId="0" applyFont="1" applyFill="1" applyBorder="1"/>
    <xf numFmtId="0" fontId="18" fillId="10" borderId="9" xfId="0" applyFont="1" applyFill="1" applyBorder="1"/>
    <xf numFmtId="0" fontId="19" fillId="10" borderId="9" xfId="0" applyFont="1" applyFill="1" applyBorder="1"/>
    <xf numFmtId="0" fontId="18" fillId="10" borderId="10" xfId="0" applyFont="1" applyFill="1" applyBorder="1" applyAlignment="1">
      <alignment horizontal="center"/>
    </xf>
    <xf numFmtId="0" fontId="18" fillId="10" borderId="41" xfId="0" applyFont="1" applyFill="1" applyBorder="1" applyAlignment="1">
      <alignment horizontal="center"/>
    </xf>
    <xf numFmtId="0" fontId="18" fillId="10" borderId="65" xfId="0" applyFont="1" applyFill="1" applyBorder="1"/>
    <xf numFmtId="0" fontId="18" fillId="10" borderId="3" xfId="0" applyFont="1" applyFill="1" applyBorder="1"/>
    <xf numFmtId="0" fontId="19" fillId="10" borderId="3" xfId="0" applyFont="1" applyFill="1" applyBorder="1"/>
    <xf numFmtId="0" fontId="18" fillId="10" borderId="25" xfId="0" applyFont="1" applyFill="1" applyBorder="1"/>
    <xf numFmtId="0" fontId="18" fillId="10" borderId="21" xfId="0" applyFont="1" applyFill="1" applyBorder="1" applyAlignment="1">
      <alignment horizontal="center"/>
    </xf>
    <xf numFmtId="0" fontId="18" fillId="10" borderId="25" xfId="0" applyFont="1" applyFill="1" applyBorder="1" applyAlignment="1">
      <alignment horizontal="center"/>
    </xf>
    <xf numFmtId="0" fontId="18" fillId="10" borderId="67" xfId="0" applyFont="1" applyFill="1" applyBorder="1"/>
    <xf numFmtId="0" fontId="18" fillId="10" borderId="41" xfId="0" applyFont="1" applyFill="1" applyBorder="1"/>
    <xf numFmtId="0" fontId="19" fillId="10" borderId="7" xfId="0" applyFont="1" applyFill="1" applyBorder="1"/>
    <xf numFmtId="0" fontId="18" fillId="10" borderId="47" xfId="0" applyFont="1" applyFill="1" applyBorder="1" applyAlignment="1">
      <alignment horizontal="center"/>
    </xf>
    <xf numFmtId="0" fontId="18" fillId="10" borderId="29" xfId="0" applyFont="1" applyFill="1" applyBorder="1" applyAlignment="1">
      <alignment horizontal="center"/>
    </xf>
    <xf numFmtId="0" fontId="19" fillId="0" borderId="4" xfId="0" applyFont="1" applyBorder="1"/>
    <xf numFmtId="0" fontId="18" fillId="0" borderId="45" xfId="0" applyFont="1" applyBorder="1" applyAlignment="1">
      <alignment horizontal="center"/>
    </xf>
    <xf numFmtId="0" fontId="18" fillId="0" borderId="53" xfId="0" applyFont="1" applyBorder="1" applyAlignment="1">
      <alignment horizontal="center"/>
    </xf>
    <xf numFmtId="0" fontId="18" fillId="0" borderId="6" xfId="4" applyNumberFormat="1" applyFont="1" applyFill="1" applyBorder="1" applyAlignment="1">
      <alignment horizontal="center"/>
    </xf>
    <xf numFmtId="0" fontId="18" fillId="0" borderId="27" xfId="0" applyFont="1" applyBorder="1"/>
    <xf numFmtId="0" fontId="19" fillId="0" borderId="42" xfId="0" applyFont="1" applyBorder="1"/>
    <xf numFmtId="0" fontId="18" fillId="0" borderId="47" xfId="0" applyFont="1" applyBorder="1" applyAlignment="1">
      <alignment horizontal="center"/>
    </xf>
    <xf numFmtId="0" fontId="18" fillId="0" borderId="29" xfId="0" applyFont="1" applyBorder="1" applyAlignment="1">
      <alignment horizontal="center"/>
    </xf>
    <xf numFmtId="0" fontId="19" fillId="0" borderId="7" xfId="0" applyFont="1" applyBorder="1"/>
    <xf numFmtId="0" fontId="19" fillId="9" borderId="7" xfId="0" applyFont="1" applyFill="1" applyBorder="1"/>
    <xf numFmtId="0" fontId="18" fillId="9" borderId="46" xfId="0" applyFont="1" applyFill="1" applyBorder="1" applyAlignment="1">
      <alignment horizontal="center"/>
    </xf>
    <xf numFmtId="0" fontId="18" fillId="9" borderId="52" xfId="0" applyFont="1" applyFill="1" applyBorder="1" applyAlignment="1">
      <alignment horizontal="center"/>
    </xf>
    <xf numFmtId="0" fontId="18" fillId="10" borderId="6" xfId="0" applyFont="1" applyFill="1" applyBorder="1" applyAlignment="1">
      <alignment horizontal="center"/>
    </xf>
    <xf numFmtId="0" fontId="18" fillId="10" borderId="27" xfId="0" applyFont="1" applyFill="1" applyBorder="1" applyAlignment="1">
      <alignment horizontal="center"/>
    </xf>
    <xf numFmtId="0" fontId="18" fillId="10" borderId="42" xfId="0" applyFont="1" applyFill="1" applyBorder="1"/>
    <xf numFmtId="0" fontId="9" fillId="0" borderId="0" xfId="0" applyFont="1"/>
    <xf numFmtId="0" fontId="3" fillId="0" borderId="0" xfId="0" applyFont="1"/>
    <xf numFmtId="0" fontId="4" fillId="0" borderId="58" xfId="0" applyFont="1" applyBorder="1"/>
    <xf numFmtId="0" fontId="4" fillId="0" borderId="0" xfId="0" applyFont="1"/>
    <xf numFmtId="0" fontId="4" fillId="0" borderId="0" xfId="0" applyFont="1" applyAlignment="1">
      <alignment horizontal="center" vertical="center"/>
    </xf>
    <xf numFmtId="0" fontId="0" fillId="0" borderId="62" xfId="0" applyBorder="1"/>
    <xf numFmtId="0" fontId="0" fillId="0" borderId="63" xfId="0" applyBorder="1"/>
    <xf numFmtId="0" fontId="22" fillId="0" borderId="0" xfId="0" applyFont="1"/>
    <xf numFmtId="0" fontId="9" fillId="0" borderId="11" xfId="0" applyFont="1" applyBorder="1"/>
    <xf numFmtId="0" fontId="20" fillId="0" borderId="0" xfId="0" applyFont="1"/>
    <xf numFmtId="0" fontId="0" fillId="0" borderId="33" xfId="0" applyBorder="1"/>
    <xf numFmtId="0" fontId="11" fillId="0" borderId="0" xfId="0" applyFont="1" applyAlignment="1">
      <alignment vertical="center"/>
    </xf>
    <xf numFmtId="0" fontId="14" fillId="0" borderId="62" xfId="0" applyFont="1" applyBorder="1" applyAlignment="1">
      <alignment horizontal="center" vertical="center"/>
    </xf>
    <xf numFmtId="0" fontId="28" fillId="0" borderId="0" xfId="1" applyFont="1" applyFill="1" applyBorder="1" applyAlignment="1" applyProtection="1">
      <alignment horizontal="center" vertical="center"/>
    </xf>
    <xf numFmtId="0" fontId="39" fillId="0" borderId="0" xfId="0" applyFont="1" applyAlignment="1">
      <alignment horizontal="center" vertical="center"/>
    </xf>
    <xf numFmtId="0" fontId="27" fillId="16" borderId="6" xfId="0" applyFont="1" applyFill="1" applyBorder="1" applyAlignment="1">
      <alignment vertical="center"/>
    </xf>
    <xf numFmtId="0" fontId="27" fillId="16" borderId="6" xfId="0" applyFont="1" applyFill="1" applyBorder="1" applyAlignment="1">
      <alignment horizontal="center" vertical="center"/>
    </xf>
    <xf numFmtId="0" fontId="37" fillId="18" borderId="6" xfId="2" applyFont="1" applyFill="1" applyBorder="1" applyAlignment="1">
      <alignment horizontal="center" vertical="center" wrapText="1"/>
    </xf>
    <xf numFmtId="0" fontId="38" fillId="18" borderId="6" xfId="2" applyFont="1" applyFill="1" applyBorder="1" applyAlignment="1">
      <alignment horizontal="center" vertical="center" wrapText="1"/>
    </xf>
    <xf numFmtId="0" fontId="40" fillId="18" borderId="13" xfId="2" applyFont="1" applyFill="1" applyBorder="1" applyAlignment="1">
      <alignment horizontal="center" vertical="center" wrapText="1"/>
    </xf>
    <xf numFmtId="0" fontId="39" fillId="18" borderId="0" xfId="0" applyFont="1" applyFill="1" applyAlignment="1">
      <alignment horizontal="center" vertical="center"/>
    </xf>
    <xf numFmtId="0" fontId="41" fillId="0" borderId="0" xfId="0" applyFont="1"/>
    <xf numFmtId="0" fontId="30" fillId="19" borderId="3" xfId="2" applyFont="1" applyFill="1" applyBorder="1" applyAlignment="1">
      <alignment horizontal="center" vertical="center" wrapText="1"/>
    </xf>
    <xf numFmtId="0" fontId="30" fillId="19" borderId="3" xfId="2" applyFont="1" applyFill="1" applyBorder="1" applyAlignment="1" applyProtection="1">
      <alignment horizontal="justify" vertical="center" wrapText="1"/>
      <protection locked="0"/>
    </xf>
    <xf numFmtId="0" fontId="30" fillId="19" borderId="3" xfId="2" applyFont="1" applyFill="1" applyBorder="1" applyAlignment="1" applyProtection="1">
      <alignment horizontal="center" vertical="center" wrapText="1"/>
      <protection locked="0"/>
    </xf>
    <xf numFmtId="0" fontId="31" fillId="19" borderId="3" xfId="2" applyFont="1" applyFill="1" applyBorder="1" applyAlignment="1" applyProtection="1">
      <alignment horizontal="left" vertical="center" wrapText="1"/>
      <protection locked="0"/>
    </xf>
    <xf numFmtId="0" fontId="31" fillId="19" borderId="3" xfId="2" applyFont="1" applyFill="1" applyBorder="1" applyAlignment="1" applyProtection="1">
      <alignment horizontal="center" vertical="center" wrapText="1"/>
      <protection locked="0"/>
    </xf>
    <xf numFmtId="0" fontId="31" fillId="19" borderId="3" xfId="2" applyFont="1" applyFill="1" applyBorder="1" applyAlignment="1">
      <alignment horizontal="center" vertical="center" wrapText="1"/>
    </xf>
    <xf numFmtId="164" fontId="31" fillId="19" borderId="3" xfId="2" applyNumberFormat="1" applyFont="1" applyFill="1" applyBorder="1" applyAlignment="1" applyProtection="1">
      <alignment horizontal="center" vertical="center" wrapText="1"/>
      <protection locked="0"/>
    </xf>
    <xf numFmtId="0" fontId="31" fillId="19" borderId="21" xfId="2" applyFont="1" applyFill="1" applyBorder="1" applyAlignment="1">
      <alignment horizontal="center" vertical="center" wrapText="1"/>
    </xf>
    <xf numFmtId="0" fontId="30" fillId="19" borderId="6" xfId="2" applyFont="1" applyFill="1" applyBorder="1" applyAlignment="1">
      <alignment horizontal="center" vertical="center" wrapText="1"/>
    </xf>
    <xf numFmtId="0" fontId="30" fillId="19" borderId="6" xfId="2" applyFont="1" applyFill="1" applyBorder="1" applyAlignment="1" applyProtection="1">
      <alignment horizontal="justify" vertical="center" wrapText="1"/>
      <protection locked="0"/>
    </xf>
    <xf numFmtId="0" fontId="30" fillId="19" borderId="6" xfId="2" applyFont="1" applyFill="1" applyBorder="1" applyAlignment="1" applyProtection="1">
      <alignment horizontal="center" vertical="center" wrapText="1"/>
      <protection locked="0"/>
    </xf>
    <xf numFmtId="0" fontId="31" fillId="19" borderId="6" xfId="2" applyFont="1" applyFill="1" applyBorder="1" applyAlignment="1" applyProtection="1">
      <alignment horizontal="left" vertical="center" wrapText="1"/>
      <protection locked="0"/>
    </xf>
    <xf numFmtId="0" fontId="31" fillId="19" borderId="6" xfId="2" applyFont="1" applyFill="1" applyBorder="1" applyAlignment="1" applyProtection="1">
      <alignment horizontal="center" vertical="center" wrapText="1"/>
      <protection locked="0"/>
    </xf>
    <xf numFmtId="0" fontId="31" fillId="19" borderId="6" xfId="2" applyFont="1" applyFill="1" applyBorder="1" applyAlignment="1">
      <alignment horizontal="center" vertical="center" wrapText="1"/>
    </xf>
    <xf numFmtId="164" fontId="31" fillId="19" borderId="6" xfId="2" applyNumberFormat="1" applyFont="1" applyFill="1" applyBorder="1" applyAlignment="1" applyProtection="1">
      <alignment horizontal="center" vertical="center" wrapText="1"/>
      <protection locked="0"/>
    </xf>
    <xf numFmtId="0" fontId="31" fillId="19" borderId="7" xfId="2" applyFont="1" applyFill="1" applyBorder="1" applyAlignment="1">
      <alignment horizontal="center" vertical="center" wrapText="1"/>
    </xf>
    <xf numFmtId="0" fontId="30" fillId="19" borderId="6" xfId="2" applyFont="1" applyFill="1" applyBorder="1" applyAlignment="1" applyProtection="1">
      <alignment horizontal="left" vertical="center" wrapText="1"/>
      <protection locked="0"/>
    </xf>
    <xf numFmtId="0" fontId="32" fillId="19" borderId="6" xfId="2" applyFont="1" applyFill="1" applyBorder="1" applyAlignment="1" applyProtection="1">
      <alignment horizontal="center" vertical="center" wrapText="1"/>
      <protection locked="0"/>
    </xf>
    <xf numFmtId="0" fontId="32" fillId="19" borderId="6" xfId="2" applyFont="1" applyFill="1" applyBorder="1" applyAlignment="1" applyProtection="1">
      <alignment horizontal="left" vertical="center" wrapText="1"/>
      <protection locked="0"/>
    </xf>
    <xf numFmtId="0" fontId="32" fillId="19" borderId="6" xfId="2" applyFont="1" applyFill="1" applyBorder="1" applyAlignment="1">
      <alignment horizontal="center" vertical="center" wrapText="1"/>
    </xf>
    <xf numFmtId="164" fontId="32" fillId="19" borderId="6" xfId="2" applyNumberFormat="1" applyFont="1" applyFill="1" applyBorder="1" applyAlignment="1" applyProtection="1">
      <alignment horizontal="center" vertical="center" wrapText="1"/>
      <protection locked="0"/>
    </xf>
    <xf numFmtId="164" fontId="30" fillId="19" borderId="6" xfId="2" applyNumberFormat="1" applyFont="1" applyFill="1" applyBorder="1" applyAlignment="1" applyProtection="1">
      <alignment horizontal="center" vertical="center" wrapText="1"/>
      <protection locked="0"/>
    </xf>
    <xf numFmtId="0" fontId="30" fillId="19" borderId="7" xfId="2" applyFont="1" applyFill="1" applyBorder="1" applyAlignment="1">
      <alignment horizontal="center" vertical="center" wrapText="1"/>
    </xf>
    <xf numFmtId="0" fontId="36" fillId="19" borderId="6" xfId="2" applyFont="1" applyFill="1" applyBorder="1" applyAlignment="1" applyProtection="1">
      <alignment horizontal="center" vertical="center" wrapText="1"/>
      <protection locked="0"/>
    </xf>
    <xf numFmtId="0" fontId="36" fillId="19" borderId="6" xfId="2" applyFont="1" applyFill="1" applyBorder="1" applyAlignment="1" applyProtection="1">
      <alignment horizontal="left" vertical="center" wrapText="1"/>
      <protection locked="0"/>
    </xf>
    <xf numFmtId="0" fontId="36" fillId="19" borderId="6" xfId="2" applyFont="1" applyFill="1" applyBorder="1" applyAlignment="1">
      <alignment horizontal="center" vertical="center" wrapText="1"/>
    </xf>
    <xf numFmtId="164" fontId="36" fillId="19" borderId="6" xfId="2" applyNumberFormat="1" applyFont="1" applyFill="1" applyBorder="1" applyAlignment="1" applyProtection="1">
      <alignment horizontal="center" vertical="center" wrapText="1"/>
      <protection locked="0"/>
    </xf>
    <xf numFmtId="0" fontId="32" fillId="19" borderId="7" xfId="2" applyFont="1" applyFill="1" applyBorder="1" applyAlignment="1">
      <alignment horizontal="center" vertical="center" wrapText="1"/>
    </xf>
    <xf numFmtId="0" fontId="30" fillId="19" borderId="9" xfId="2" applyFont="1" applyFill="1" applyBorder="1" applyAlignment="1">
      <alignment horizontal="center" vertical="center" wrapText="1"/>
    </xf>
    <xf numFmtId="0" fontId="30" fillId="19" borderId="9" xfId="2" applyFont="1" applyFill="1" applyBorder="1" applyAlignment="1" applyProtection="1">
      <alignment horizontal="justify" vertical="center" wrapText="1"/>
      <protection locked="0"/>
    </xf>
    <xf numFmtId="0" fontId="30" fillId="19" borderId="9" xfId="2" applyFont="1" applyFill="1" applyBorder="1" applyAlignment="1" applyProtection="1">
      <alignment horizontal="center" vertical="center" wrapText="1"/>
      <protection locked="0"/>
    </xf>
    <xf numFmtId="0" fontId="31" fillId="19" borderId="9" xfId="2" applyFont="1" applyFill="1" applyBorder="1" applyAlignment="1" applyProtection="1">
      <alignment horizontal="left" vertical="center" wrapText="1"/>
      <protection locked="0"/>
    </xf>
    <xf numFmtId="0" fontId="31" fillId="19" borderId="9" xfId="2" applyFont="1" applyFill="1" applyBorder="1" applyAlignment="1" applyProtection="1">
      <alignment horizontal="center" vertical="center" wrapText="1"/>
      <protection locked="0"/>
    </xf>
    <xf numFmtId="0" fontId="31" fillId="19" borderId="9" xfId="2" applyFont="1" applyFill="1" applyBorder="1" applyAlignment="1">
      <alignment horizontal="center" vertical="center" wrapText="1"/>
    </xf>
    <xf numFmtId="164" fontId="31" fillId="19" borderId="9" xfId="2" applyNumberFormat="1" applyFont="1" applyFill="1" applyBorder="1" applyAlignment="1" applyProtection="1">
      <alignment horizontal="center" vertical="center" wrapText="1"/>
      <protection locked="0"/>
    </xf>
    <xf numFmtId="0" fontId="31" fillId="19" borderId="10" xfId="2" applyFont="1" applyFill="1" applyBorder="1" applyAlignment="1">
      <alignment horizontal="center" vertical="center" wrapText="1"/>
    </xf>
    <xf numFmtId="0" fontId="27" fillId="16" borderId="6" xfId="0" applyFont="1" applyFill="1" applyBorder="1" applyAlignment="1">
      <alignment horizontal="center" vertical="center" wrapText="1"/>
    </xf>
    <xf numFmtId="0" fontId="27" fillId="16" borderId="6" xfId="0" applyFont="1" applyFill="1" applyBorder="1" applyAlignment="1">
      <alignment horizontal="center" vertical="center"/>
    </xf>
    <xf numFmtId="0" fontId="26" fillId="17" borderId="6" xfId="0" applyFont="1" applyFill="1" applyBorder="1" applyAlignment="1">
      <alignment horizontal="center" vertic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4" fillId="0" borderId="62" xfId="0" applyFont="1" applyBorder="1" applyAlignment="1">
      <alignment horizontal="center"/>
    </xf>
    <xf numFmtId="0" fontId="4" fillId="0" borderId="0" xfId="0" applyFont="1" applyAlignment="1">
      <alignment horizontal="center"/>
    </xf>
    <xf numFmtId="0" fontId="4" fillId="0" borderId="63" xfId="0" applyFont="1" applyBorder="1" applyAlignment="1">
      <alignment horizontal="center"/>
    </xf>
    <xf numFmtId="0" fontId="4" fillId="0" borderId="1" xfId="0" applyFont="1" applyBorder="1" applyAlignment="1">
      <alignment horizontal="center" vertical="center"/>
    </xf>
    <xf numFmtId="0" fontId="4" fillId="0" borderId="45"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xf>
    <xf numFmtId="0" fontId="4" fillId="0" borderId="65" xfId="0" applyFont="1" applyBorder="1" applyAlignment="1">
      <alignment horizontal="center" vertical="center"/>
    </xf>
    <xf numFmtId="0" fontId="25" fillId="0" borderId="2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center" vertical="center"/>
    </xf>
    <xf numFmtId="0" fontId="23" fillId="0" borderId="22" xfId="0" applyFont="1" applyBorder="1" applyAlignment="1">
      <alignment horizontal="center" vertical="center"/>
    </xf>
    <xf numFmtId="0" fontId="24" fillId="0" borderId="6" xfId="0" applyFont="1" applyBorder="1" applyAlignment="1">
      <alignment horizontal="center" vertical="center" wrapText="1"/>
    </xf>
    <xf numFmtId="0" fontId="24" fillId="0" borderId="22" xfId="0" applyFont="1" applyBorder="1" applyAlignment="1">
      <alignment horizontal="center" vertical="center" wrapText="1"/>
    </xf>
    <xf numFmtId="0" fontId="13" fillId="0" borderId="29"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24" xfId="0" applyFont="1" applyBorder="1" applyAlignment="1">
      <alignment horizontal="center" vertical="center"/>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3" fillId="0" borderId="25" xfId="0" applyFont="1" applyBorder="1" applyAlignment="1">
      <alignment horizontal="center" vertical="center"/>
    </xf>
    <xf numFmtId="0" fontId="18" fillId="10" borderId="27" xfId="4" applyNumberFormat="1" applyFont="1" applyFill="1" applyBorder="1" applyAlignment="1">
      <alignment horizontal="center" vertical="center"/>
    </xf>
    <xf numFmtId="0" fontId="18" fillId="10" borderId="68" xfId="4" applyNumberFormat="1" applyFont="1" applyFill="1" applyBorder="1" applyAlignment="1">
      <alignment horizontal="center" vertical="center"/>
    </xf>
    <xf numFmtId="0" fontId="18" fillId="10" borderId="3" xfId="4" applyNumberFormat="1" applyFont="1" applyFill="1" applyBorder="1" applyAlignment="1">
      <alignment horizontal="center" vertical="center"/>
    </xf>
    <xf numFmtId="0" fontId="19" fillId="12" borderId="49" xfId="0" applyFont="1" applyFill="1" applyBorder="1" applyAlignment="1">
      <alignment horizontal="justify" vertical="center"/>
    </xf>
    <xf numFmtId="0" fontId="19" fillId="12" borderId="43" xfId="0" applyFont="1" applyFill="1" applyBorder="1" applyAlignment="1">
      <alignment horizontal="justify" vertical="center"/>
    </xf>
    <xf numFmtId="0" fontId="19" fillId="12" borderId="44" xfId="0" applyFont="1" applyFill="1" applyBorder="1" applyAlignment="1">
      <alignment horizontal="justify" vertical="center"/>
    </xf>
    <xf numFmtId="0" fontId="19" fillId="13" borderId="35" xfId="0" applyFont="1" applyFill="1" applyBorder="1" applyAlignment="1">
      <alignment horizontal="justify" vertical="center"/>
    </xf>
    <xf numFmtId="0" fontId="19" fillId="13" borderId="43" xfId="0" applyFont="1" applyFill="1" applyBorder="1" applyAlignment="1">
      <alignment horizontal="justify" vertical="center"/>
    </xf>
    <xf numFmtId="0" fontId="19" fillId="13" borderId="36" xfId="0" applyFont="1" applyFill="1" applyBorder="1" applyAlignment="1">
      <alignment horizontal="justify" vertical="center"/>
    </xf>
    <xf numFmtId="0" fontId="19" fillId="13" borderId="44" xfId="0" applyFont="1" applyFill="1" applyBorder="1" applyAlignment="1">
      <alignment horizontal="justify" vertical="center"/>
    </xf>
    <xf numFmtId="0" fontId="19" fillId="7" borderId="0" xfId="0" applyFont="1" applyFill="1" applyAlignment="1">
      <alignment horizontal="center"/>
    </xf>
    <xf numFmtId="0" fontId="19" fillId="10" borderId="19" xfId="0" applyFont="1" applyFill="1" applyBorder="1" applyAlignment="1">
      <alignment horizontal="center" vertical="center"/>
    </xf>
    <xf numFmtId="0" fontId="19" fillId="10" borderId="39" xfId="0" applyFont="1" applyFill="1" applyBorder="1" applyAlignment="1">
      <alignment horizontal="center" vertical="center"/>
    </xf>
    <xf numFmtId="0" fontId="19" fillId="10" borderId="20" xfId="0" applyFont="1" applyFill="1" applyBorder="1" applyAlignment="1">
      <alignment horizontal="center" vertical="center"/>
    </xf>
    <xf numFmtId="0" fontId="19" fillId="11" borderId="35" xfId="0" applyFont="1" applyFill="1" applyBorder="1" applyAlignment="1">
      <alignment horizontal="center" vertical="center"/>
    </xf>
    <xf numFmtId="0" fontId="19" fillId="11" borderId="43" xfId="0" applyFont="1" applyFill="1" applyBorder="1" applyAlignment="1">
      <alignment horizontal="center" vertical="center"/>
    </xf>
    <xf numFmtId="0" fontId="19" fillId="11" borderId="36" xfId="0" applyFont="1" applyFill="1" applyBorder="1" applyAlignment="1">
      <alignment horizontal="center" vertical="center"/>
    </xf>
    <xf numFmtId="0" fontId="19" fillId="7" borderId="1" xfId="0" applyFont="1" applyFill="1" applyBorder="1" applyAlignment="1">
      <alignment horizontal="center" vertical="center"/>
    </xf>
    <xf numFmtId="0" fontId="19" fillId="7" borderId="5" xfId="0" applyFont="1" applyFill="1" applyBorder="1" applyAlignment="1">
      <alignment horizontal="center" vertical="center"/>
    </xf>
    <xf numFmtId="0" fontId="19" fillId="7" borderId="8" xfId="0" applyFont="1" applyFill="1" applyBorder="1" applyAlignment="1">
      <alignment horizontal="center" vertical="center"/>
    </xf>
    <xf numFmtId="0" fontId="18" fillId="10" borderId="2" xfId="0" applyFont="1" applyFill="1" applyBorder="1" applyAlignment="1">
      <alignment horizontal="left" vertical="center"/>
    </xf>
    <xf numFmtId="0" fontId="18" fillId="10" borderId="6" xfId="0" applyFont="1" applyFill="1" applyBorder="1" applyAlignment="1">
      <alignment horizontal="left" vertical="center"/>
    </xf>
    <xf numFmtId="0" fontId="16" fillId="14" borderId="18" xfId="2" applyFont="1" applyFill="1" applyBorder="1" applyAlignment="1">
      <alignment horizontal="center" vertical="center" wrapText="1"/>
    </xf>
    <xf numFmtId="0" fontId="16" fillId="14" borderId="17" xfId="2" applyFont="1" applyFill="1" applyBorder="1" applyAlignment="1">
      <alignment horizontal="center" vertical="center" wrapText="1"/>
    </xf>
    <xf numFmtId="0" fontId="29" fillId="20" borderId="5" xfId="2" applyFont="1" applyFill="1" applyBorder="1" applyAlignment="1">
      <alignment horizontal="center" vertical="center" wrapText="1"/>
    </xf>
    <xf numFmtId="0" fontId="29" fillId="20" borderId="59" xfId="2" applyFont="1" applyFill="1" applyBorder="1" applyAlignment="1">
      <alignment horizontal="center" vertical="center" wrapText="1"/>
    </xf>
  </cellXfs>
  <cellStyles count="5">
    <cellStyle name="Millares" xfId="4" builtinId="3"/>
    <cellStyle name="Neutral" xfId="1" builtinId="28"/>
    <cellStyle name="Normal" xfId="0" builtinId="0"/>
    <cellStyle name="Normal 3" xfId="2" xr:uid="{72821443-9B1F-47ED-BFEE-8F2D3543790A}"/>
    <cellStyle name="Normal 3 2" xfId="3" xr:uid="{2D5E8031-E6D1-40AF-AFDC-79A31200BE94}"/>
  </cellStyles>
  <dxfs count="426">
    <dxf>
      <font>
        <b/>
        <i val="0"/>
        <color rgb="FFC00000"/>
      </font>
      <fill>
        <patternFill>
          <bgColor rgb="FFFFC7CE"/>
        </patternFill>
      </fill>
    </dxf>
    <dxf>
      <font>
        <b/>
        <i val="0"/>
        <color rgb="FFC00000"/>
      </font>
      <fill>
        <patternFill patternType="solid">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3"/>
      </font>
      <fill>
        <patternFill>
          <bgColor theme="8" tint="0.79998168889431442"/>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patternType="solid">
          <bgColor rgb="FFFFC7CE"/>
        </patternFill>
      </fill>
    </dxf>
    <dxf>
      <font>
        <b/>
        <i val="0"/>
        <color rgb="FFC00000"/>
      </font>
      <fill>
        <patternFill>
          <bgColor rgb="FFFFC7CE"/>
        </patternFill>
      </fill>
    </dxf>
    <dxf>
      <font>
        <color rgb="FF525252"/>
      </font>
      <fill>
        <patternFill>
          <bgColor rgb="FFC6EFCE"/>
        </patternFill>
      </fill>
    </dxf>
    <dxf>
      <font>
        <color rgb="FF833C0C"/>
      </font>
      <fill>
        <patternFill>
          <bgColor rgb="FFFFC7CE"/>
        </patternFill>
      </fill>
    </dxf>
    <dxf>
      <font>
        <color theme="6" tint="-0.499984740745262"/>
      </font>
      <fill>
        <patternFill>
          <bgColor rgb="FFC6EFCE"/>
        </patternFill>
      </fill>
    </dxf>
    <dxf>
      <font>
        <color theme="5" tint="-0.499984740745262"/>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rgb="FF525252"/>
      </font>
      <fill>
        <patternFill>
          <bgColor rgb="FFC6EFCE"/>
        </patternFill>
      </fill>
    </dxf>
    <dxf>
      <font>
        <b/>
        <i val="0"/>
        <color rgb="FF375623"/>
      </font>
      <fill>
        <patternFill>
          <bgColor rgb="FFFFEB9C"/>
        </patternFill>
      </fill>
    </dxf>
    <dxf>
      <font>
        <b/>
        <i val="0"/>
        <color rgb="FFC00000"/>
      </font>
      <fill>
        <patternFill>
          <bgColor rgb="FFFFC7CE"/>
        </patternFill>
      </fill>
    </dxf>
    <dxf>
      <font>
        <b/>
        <i val="0"/>
        <color rgb="FF525252"/>
      </font>
      <fill>
        <patternFill>
          <bgColor rgb="FFC6EFCE"/>
        </patternFill>
      </fill>
    </dxf>
    <dxf>
      <font>
        <b/>
        <i val="0"/>
        <color rgb="FF375623"/>
      </font>
      <fill>
        <patternFill>
          <bgColor rgb="FFFFEB9C"/>
        </patternFill>
      </fill>
    </dxf>
    <dxf>
      <font>
        <b/>
        <i val="0"/>
        <color rgb="FF525252"/>
      </font>
      <fill>
        <patternFill>
          <bgColor rgb="FFC6EB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rgb="FF525252"/>
      </font>
      <fill>
        <patternFill>
          <bgColor rgb="FFC6EBCE"/>
        </patternFill>
      </fill>
    </dxf>
    <dxf>
      <font>
        <b/>
        <i val="0"/>
        <color rgb="FF375623"/>
      </font>
      <fill>
        <patternFill>
          <bgColor rgb="FFFFEB9C"/>
        </patternFill>
      </fill>
    </dxf>
    <dxf>
      <font>
        <b/>
        <i val="0"/>
        <color rgb="FF525252"/>
      </font>
      <fill>
        <patternFill>
          <bgColor rgb="FFC6EFCE"/>
        </patternFill>
      </fill>
    </dxf>
    <dxf>
      <font>
        <b/>
        <i val="0"/>
        <color rgb="FF375623"/>
      </font>
      <fill>
        <patternFill>
          <bgColor rgb="FFFFEB9C"/>
        </patternFill>
      </fill>
    </dxf>
    <dxf>
      <font>
        <b/>
        <i val="0"/>
        <color rgb="FFC00000"/>
      </font>
      <fill>
        <patternFill>
          <bgColor rgb="FFFFC7CE"/>
        </patternFill>
      </fill>
    </dxf>
    <dxf>
      <font>
        <b/>
        <i val="0"/>
        <color rgb="FF44546A"/>
      </font>
      <fill>
        <patternFill>
          <bgColor rgb="FFDDEBF7"/>
        </patternFill>
      </fill>
    </dxf>
    <dxf>
      <font>
        <b/>
        <i val="0"/>
        <color rgb="FFC00000"/>
      </font>
      <fill>
        <patternFill>
          <bgColor rgb="FFFFC7CE"/>
        </patternFill>
      </fill>
    </dxf>
    <dxf>
      <font>
        <b/>
        <i val="0"/>
        <color rgb="FF525252"/>
      </font>
      <fill>
        <patternFill>
          <bgColor rgb="FFC6EBCE"/>
        </patternFill>
      </fill>
    </dxf>
    <dxf>
      <font>
        <b/>
        <i val="0"/>
        <color rgb="FF525252"/>
      </font>
      <fill>
        <patternFill>
          <bgColor rgb="FFC6EBCE"/>
        </patternFill>
      </fill>
    </dxf>
    <dxf>
      <font>
        <b/>
        <i val="0"/>
        <color rgb="FF375623"/>
      </font>
      <fill>
        <patternFill>
          <bgColor rgb="FFFFEB9C"/>
        </patternFill>
      </fill>
    </dxf>
    <dxf>
      <font>
        <b/>
        <i val="0"/>
        <color rgb="FFC00000"/>
      </font>
      <fill>
        <patternFill>
          <bgColor rgb="FFFFC7CE"/>
        </patternFill>
      </fill>
    </dxf>
    <dxf>
      <font>
        <b/>
        <i val="0"/>
        <color rgb="FF525252"/>
      </font>
      <fill>
        <patternFill>
          <bgColor rgb="FFC6EB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rgb="FF525252"/>
      </font>
      <fill>
        <patternFill>
          <bgColor rgb="FFC6EBCE"/>
        </patternFill>
      </fill>
    </dxf>
    <dxf>
      <font>
        <b/>
        <i val="0"/>
        <color rgb="FF375623"/>
      </font>
      <fill>
        <patternFill>
          <bgColor rgb="FFFFEB9C"/>
        </patternFill>
      </fill>
    </dxf>
    <dxf>
      <font>
        <b/>
        <i val="0"/>
        <color rgb="FFC00000"/>
      </font>
      <fill>
        <patternFill>
          <bgColor rgb="FFFFC7CE"/>
        </patternFill>
      </fill>
    </dxf>
    <dxf>
      <font>
        <b/>
        <i val="0"/>
        <color rgb="FF525252"/>
      </font>
      <fill>
        <patternFill>
          <bgColor rgb="FFC6EBCE"/>
        </patternFill>
      </fill>
    </dxf>
    <dxf>
      <font>
        <b/>
        <i val="0"/>
        <color rgb="FF525252"/>
      </font>
      <fill>
        <patternFill>
          <bgColor rgb="FFC6EBCE"/>
        </patternFill>
      </fill>
    </dxf>
    <dxf>
      <font>
        <b/>
        <i val="0"/>
        <color rgb="FF375623"/>
      </font>
      <fill>
        <patternFill>
          <bgColor rgb="FFFFEB9C"/>
        </patternFill>
      </fill>
    </dxf>
    <dxf>
      <font>
        <b/>
        <i val="0"/>
        <color rgb="FFC00000"/>
      </font>
      <fill>
        <patternFill>
          <bgColor rgb="FFFFC7CE"/>
        </patternFill>
      </fill>
    </dxf>
    <dxf>
      <font>
        <b/>
        <i val="0"/>
        <color rgb="FF52525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rgb="FF525252"/>
      </font>
      <fill>
        <patternFill>
          <bgColor rgb="FFC6EBCE"/>
        </patternFill>
      </fill>
    </dxf>
    <dxf>
      <font>
        <b/>
        <i val="0"/>
        <color rgb="FF375623"/>
      </font>
      <fill>
        <patternFill>
          <bgColor rgb="FFFFEB9C"/>
        </patternFill>
      </fill>
    </dxf>
    <dxf>
      <font>
        <b/>
        <i val="0"/>
        <color rgb="FFC00000"/>
      </font>
      <fill>
        <patternFill>
          <bgColor rgb="FFFFC7CE"/>
        </patternFill>
      </fill>
    </dxf>
    <dxf>
      <font>
        <b/>
        <i val="0"/>
        <color rgb="FF525252"/>
      </font>
      <fill>
        <patternFill>
          <bgColor rgb="FFC6EBCE"/>
        </patternFill>
      </fill>
    </dxf>
    <dxf>
      <font>
        <b/>
        <i val="0"/>
        <color rgb="FFC00000"/>
      </font>
      <fill>
        <patternFill>
          <bgColor rgb="FFFFC7CE"/>
        </patternFill>
      </fill>
    </dxf>
    <dxf>
      <font>
        <b/>
        <i val="0"/>
        <color rgb="FF525252"/>
      </font>
      <fill>
        <patternFill>
          <bgColor rgb="FFC6EBCE"/>
        </patternFill>
      </fill>
    </dxf>
    <dxf>
      <font>
        <b/>
        <i val="0"/>
        <color rgb="FFC00000"/>
      </font>
      <fill>
        <patternFill>
          <bgColor rgb="FFFFC7CE"/>
        </patternFill>
      </fill>
    </dxf>
    <dxf>
      <font>
        <b/>
        <i val="0"/>
        <color rgb="FF44546A"/>
      </font>
      <fill>
        <patternFill>
          <bgColor rgb="FFDDEBF7"/>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rgb="FFC00000"/>
      </font>
      <fill>
        <patternFill>
          <bgColor rgb="FFFFC7CE"/>
        </patternFill>
      </fill>
    </dxf>
    <dxf>
      <font>
        <b/>
        <i val="0"/>
        <color theme="9" tint="-0.499984740745262"/>
      </font>
      <fill>
        <patternFill>
          <bgColor rgb="FFFFEB9C"/>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rgb="FF525252"/>
      </font>
      <fill>
        <patternFill>
          <bgColor rgb="FFC6EBCE"/>
        </patternFill>
      </fill>
    </dxf>
    <dxf>
      <font>
        <b/>
        <i val="0"/>
        <color rgb="FF375623"/>
      </font>
      <fill>
        <patternFill>
          <bgColor rgb="FFFFEB9C"/>
        </patternFill>
      </fill>
    </dxf>
    <dxf>
      <font>
        <b/>
        <i val="0"/>
        <color rgb="FFC00000"/>
      </font>
      <fill>
        <patternFill>
          <bgColor rgb="FFFFC7CE"/>
        </patternFill>
      </fill>
    </dxf>
    <dxf>
      <font>
        <b/>
        <i val="0"/>
        <color rgb="FF525252"/>
      </font>
      <fill>
        <patternFill>
          <bgColor rgb="FFC6EBCE"/>
        </patternFill>
      </fill>
    </dxf>
    <dxf>
      <font>
        <b/>
        <i val="0"/>
        <color rgb="FF525252"/>
      </font>
      <fill>
        <patternFill>
          <bgColor rgb="FFC6EBCE"/>
        </patternFill>
      </fill>
    </dxf>
    <dxf>
      <font>
        <b/>
        <i val="0"/>
        <color rgb="FF375623"/>
      </font>
      <fill>
        <patternFill>
          <bgColor rgb="FFFFEB9C"/>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rgb="FFC00000"/>
      </font>
      <fill>
        <patternFill>
          <bgColor rgb="FFFFC7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3"/>
      </font>
      <fill>
        <patternFill>
          <bgColor theme="8" tint="0.79998168889431442"/>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3"/>
      </font>
      <fill>
        <patternFill>
          <bgColor theme="8" tint="0.79998168889431442"/>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3"/>
      </font>
      <fill>
        <patternFill>
          <bgColor theme="8" tint="0.79998168889431442"/>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3"/>
      </font>
      <fill>
        <patternFill>
          <bgColor theme="8" tint="0.79998168889431442"/>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3"/>
      </font>
      <fill>
        <patternFill>
          <bgColor theme="8" tint="0.79998168889431442"/>
        </patternFill>
      </fill>
    </dxf>
    <dxf>
      <font>
        <b/>
        <i val="0"/>
        <color rgb="FFC00000"/>
      </font>
      <fill>
        <patternFill>
          <bgColor rgb="FFFFC7CE"/>
        </patternFill>
      </fill>
    </dxf>
    <dxf>
      <font>
        <b/>
        <i val="0"/>
        <color theme="6" tint="-0.499984740745262"/>
      </font>
      <fill>
        <patternFill>
          <bgColor rgb="FFC6EBCE"/>
        </patternFill>
      </fill>
    </dxf>
    <dxf>
      <font>
        <b/>
        <i val="0"/>
        <color rgb="FF525252"/>
      </font>
      <fill>
        <patternFill>
          <bgColor rgb="FFC6EBCE"/>
        </patternFill>
      </fill>
    </dxf>
    <dxf>
      <font>
        <b/>
        <i val="0"/>
        <color rgb="FF375623"/>
      </font>
      <fill>
        <patternFill>
          <bgColor rgb="FFFFEB9C"/>
        </patternFill>
      </fill>
    </dxf>
    <dxf>
      <font>
        <b/>
        <i val="0"/>
        <color rgb="FF44546A"/>
      </font>
      <fill>
        <patternFill>
          <bgColor rgb="FFDDEBF7"/>
        </patternFill>
      </fill>
    </dxf>
    <dxf>
      <font>
        <b/>
        <i val="0"/>
        <color rgb="FFC00000"/>
      </font>
      <fill>
        <patternFill>
          <bgColor rgb="FFFFC7CE"/>
        </patternFill>
      </fill>
    </dxf>
    <dxf>
      <font>
        <b/>
        <i val="0"/>
        <color rgb="FF525252"/>
      </font>
      <fill>
        <patternFill>
          <bgColor rgb="FFC6EBCE"/>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3"/>
      </font>
      <fill>
        <patternFill>
          <bgColor theme="8" tint="0.79998168889431442"/>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B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3"/>
      </font>
      <fill>
        <patternFill>
          <bgColor theme="8" tint="0.79998168889431442"/>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3"/>
      </font>
      <fill>
        <patternFill>
          <bgColor theme="8" tint="0.79998168889431442"/>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rgb="FFC00000"/>
      </font>
      <fill>
        <patternFill>
          <bgColor rgb="FFFFC7CE"/>
        </patternFill>
      </fill>
    </dxf>
    <dxf>
      <font>
        <b/>
        <i val="0"/>
        <color rgb="FF525252"/>
      </font>
      <fill>
        <patternFill>
          <bgColor rgb="FFC6EFCE"/>
        </patternFill>
      </fill>
    </dxf>
    <dxf>
      <font>
        <b/>
        <i val="0"/>
        <color rgb="FF375623"/>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3"/>
      </font>
      <fill>
        <patternFill>
          <bgColor theme="8" tint="0.79998168889431442"/>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rgb="FF525252"/>
      </font>
      <fill>
        <patternFill>
          <bgColor rgb="FFC6EFCE"/>
        </patternFill>
      </fill>
    </dxf>
    <dxf>
      <font>
        <b/>
        <i val="0"/>
        <color rgb="FF375623"/>
      </font>
      <fill>
        <patternFill>
          <bgColor rgb="FFFFEB9C"/>
        </patternFill>
      </fill>
    </dxf>
    <dxf>
      <font>
        <b/>
        <i val="0"/>
        <color rgb="FFC00000"/>
      </font>
      <fill>
        <patternFill>
          <bgColor rgb="FFFFC7CE"/>
        </patternFill>
      </fill>
    </dxf>
    <dxf>
      <font>
        <b/>
        <i val="0"/>
        <color rgb="FF44546A"/>
      </font>
      <fill>
        <patternFill>
          <bgColor rgb="FFDDEBF7"/>
        </patternFill>
      </fill>
    </dxf>
    <dxf>
      <font>
        <b/>
        <i val="0"/>
        <color theme="6" tint="-0.499984740745262"/>
      </font>
      <fill>
        <patternFill>
          <bgColor rgb="FFC6EFCE"/>
        </patternFill>
      </fill>
    </dxf>
    <dxf>
      <font>
        <b/>
        <i val="0"/>
        <color rgb="FFC00000"/>
      </font>
      <fill>
        <patternFill>
          <bgColor rgb="FFFFC7CE"/>
        </patternFill>
      </fill>
    </dxf>
    <dxf>
      <font>
        <b/>
        <i val="0"/>
        <color theme="9" tint="-0.499984740745262"/>
      </font>
      <fill>
        <patternFill>
          <bgColor rgb="FFFFEB9C"/>
        </patternFill>
      </fill>
    </dxf>
    <dxf>
      <font>
        <b/>
        <i val="0"/>
        <color theme="6" tint="-0.499984740745262"/>
      </font>
      <fill>
        <patternFill>
          <bgColor rgb="FFC6EFCE"/>
        </patternFill>
      </fill>
    </dxf>
    <dxf>
      <font>
        <b/>
        <i val="0"/>
        <color theme="9" tint="-0.499984740745262"/>
      </font>
      <fill>
        <patternFill>
          <bgColor rgb="FFFFEB9C"/>
        </patternFill>
      </fill>
    </dxf>
    <dxf>
      <font>
        <b/>
        <i val="0"/>
        <color rgb="FFC00000"/>
      </font>
      <fill>
        <patternFill>
          <bgColor rgb="FFFFC7CE"/>
        </patternFill>
      </fill>
    </dxf>
    <dxf>
      <font>
        <b/>
        <i val="0"/>
        <color theme="3"/>
      </font>
      <fill>
        <patternFill>
          <bgColor theme="8" tint="0.79998168889431442"/>
        </patternFill>
      </fill>
    </dxf>
    <dxf>
      <font>
        <b/>
        <i val="0"/>
        <color theme="3"/>
      </font>
      <fill>
        <patternFill>
          <bgColor theme="8" tint="0.79998168889431442"/>
        </patternFill>
      </fill>
    </dxf>
    <dxf>
      <font>
        <b/>
        <i val="0"/>
        <color rgb="FF44546A"/>
      </font>
      <fill>
        <patternFill>
          <bgColor rgb="FFDDEBF7"/>
        </patternFill>
      </fill>
    </dxf>
    <dxf>
      <font>
        <b/>
        <i val="0"/>
        <color theme="3"/>
      </font>
      <fill>
        <patternFill>
          <bgColor theme="8" tint="0.79998168889431442"/>
        </patternFill>
      </fill>
    </dxf>
    <dxf>
      <font>
        <b/>
        <i val="0"/>
        <color theme="3"/>
      </font>
      <fill>
        <patternFill>
          <bgColor theme="8" tint="0.79998168889431442"/>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6" tint="-0.499984740745262"/>
      </font>
      <fill>
        <patternFill>
          <bgColor rgb="FFC6EBCE"/>
        </patternFill>
      </fill>
    </dxf>
    <dxf>
      <font>
        <b/>
        <i val="0"/>
        <color theme="9" tint="-0.499984740745262"/>
      </font>
      <fill>
        <patternFill>
          <bgColor rgb="FFFFEB9C"/>
        </patternFill>
      </fill>
    </dxf>
    <dxf>
      <font>
        <b/>
        <i val="0"/>
        <color rgb="FF525252"/>
      </font>
      <fill>
        <patternFill>
          <bgColor rgb="FFC6EBCE"/>
        </patternFill>
      </fill>
    </dxf>
    <dxf>
      <font>
        <b/>
        <i val="0"/>
        <color rgb="FF375623"/>
      </font>
      <fill>
        <patternFill>
          <bgColor rgb="FFFFEB9C"/>
        </patternFill>
      </fill>
    </dxf>
    <dxf>
      <font>
        <b/>
        <i val="0"/>
        <color rgb="FF525252"/>
      </font>
      <fill>
        <patternFill>
          <bgColor rgb="FFC6EBCE"/>
        </patternFill>
      </fill>
    </dxf>
    <dxf>
      <font>
        <b/>
        <i val="0"/>
        <color rgb="FF375623"/>
      </font>
      <fill>
        <patternFill>
          <bgColor rgb="FFFFEB9C"/>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6" tint="-0.499984740745262"/>
      </font>
      <fill>
        <patternFill>
          <bgColor rgb="FFC6EBCE"/>
        </patternFill>
      </fill>
    </dxf>
    <dxf>
      <font>
        <b/>
        <i val="0"/>
        <color theme="9" tint="-0.499984740745262"/>
      </font>
      <fill>
        <patternFill>
          <bgColor rgb="FFFFEB9C"/>
        </patternFill>
      </fill>
    </dxf>
    <dxf>
      <font>
        <b/>
        <i val="0"/>
        <color theme="3"/>
      </font>
      <fill>
        <patternFill>
          <bgColor theme="8" tint="0.79998168889431442"/>
        </patternFill>
      </fill>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249977111117893"/>
        <name val="Arial"/>
        <family val="2"/>
        <scheme val="none"/>
      </font>
      <numFmt numFmtId="164" formatCode="d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numFmt numFmtId="164" formatCode="d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tint="0.249977111117893"/>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8" tint="-0.24997711111789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428626</xdr:rowOff>
    </xdr:from>
    <xdr:to>
      <xdr:col>2</xdr:col>
      <xdr:colOff>24409</xdr:colOff>
      <xdr:row>4</xdr:row>
      <xdr:rowOff>95251</xdr:rowOff>
    </xdr:to>
    <xdr:pic>
      <xdr:nvPicPr>
        <xdr:cNvPr id="3" name="5 Imagen">
          <a:extLst>
            <a:ext uri="{FF2B5EF4-FFF2-40B4-BE49-F238E27FC236}">
              <a16:creationId xmlns:a16="http://schemas.microsoft.com/office/drawing/2014/main" id="{C822935C-ACEC-4439-8437-8E4E9438A46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3" t="30938" r="952" b="37159"/>
        <a:stretch/>
      </xdr:blipFill>
      <xdr:spPr bwMode="auto">
        <a:xfrm>
          <a:off x="95249" y="428626"/>
          <a:ext cx="512028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ngdi/AppData/Local/Temp/MicrosoftEdgeDownloads/4b10b376-f2f7-4591-836d-0d61b99e5c20/10052024%20MEF.30%20Inventario%20de%20Activ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Inventario"/>
      <sheetName val="Parámetro"/>
      <sheetName val="Control"/>
    </sheetNames>
    <sheetDataSet>
      <sheetData sheetId="0"/>
      <sheetData sheetId="1" refreshError="1"/>
      <sheetData sheetId="2">
        <row r="103">
          <cell r="L103" t="str">
            <v>DIRECTOR(A) REGIONAL AMAZONAS</v>
          </cell>
        </row>
        <row r="104">
          <cell r="L104" t="str">
            <v>DIRECTOR(A) REGIONAL ANDINA</v>
          </cell>
        </row>
        <row r="105">
          <cell r="L105" t="str">
            <v>DIRECTOR(A) REGIONAL ANTIOQUIA</v>
          </cell>
        </row>
        <row r="106">
          <cell r="L106" t="str">
            <v>DIRECTOR(A) REGIONAL CARIBE</v>
          </cell>
        </row>
        <row r="107">
          <cell r="L107" t="str">
            <v>DIRECTOR(A) REGIONAL EJE CAFETERO</v>
          </cell>
        </row>
        <row r="108">
          <cell r="L108" t="str">
            <v>DIRECTOR(A) REGIONAL ELDORADO</v>
          </cell>
        </row>
        <row r="109">
          <cell r="L109" t="str">
            <v>DIRECTOR(A) REGIONAL GUAJIRA</v>
          </cell>
        </row>
        <row r="110">
          <cell r="L110" t="str">
            <v>DIRECTOR(A) REGIONAL NARIÑO-PUTUMAYO</v>
          </cell>
        </row>
        <row r="111">
          <cell r="L111" t="str">
            <v>DIRECTOR(A) REGIONAL OCCIDENTE</v>
          </cell>
        </row>
        <row r="112">
          <cell r="L112" t="str">
            <v>DIRECTOR(A) REGIONAL ORIENTE</v>
          </cell>
        </row>
        <row r="113">
          <cell r="L113" t="str">
            <v>DIRECTOR(A) REGIONAL ORINOQUÍA</v>
          </cell>
        </row>
        <row r="114">
          <cell r="L114" t="str">
            <v>DIRECTOR(A) REGIONAL ATLÁNTICO</v>
          </cell>
        </row>
        <row r="115">
          <cell r="L115" t="str">
            <v>DIRECTOR(A) REGIONAL SAN ANDRÉS</v>
          </cell>
        </row>
        <row r="116">
          <cell r="L116" t="str">
            <v>COORDINADOR(A) ADMINISTRATIVO</v>
          </cell>
        </row>
        <row r="117">
          <cell r="L117" t="str">
            <v>COORDINADOR(A) EXTRANJERÍA</v>
          </cell>
        </row>
        <row r="118">
          <cell r="L118" t="str">
            <v>COORDINADOR(A) VERIFICACIÓN MIGRATORIA</v>
          </cell>
        </row>
        <row r="119">
          <cell r="L119" t="str">
            <v>COORDINADOR(A) CONTROL MIGRATORIO</v>
          </cell>
        </row>
        <row r="120">
          <cell r="L120" t="str">
            <v>COORDINADOR(A) INTERDISCIPLINARIO</v>
          </cell>
        </row>
        <row r="121">
          <cell r="L121" t="str">
            <v>OFICINA DE TECNOLOGÍA DE LA INFORMACIÓN</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0981D-4F91-497D-8CFA-377DAACA4A75}" name="Tabla1" displayName="Tabla1" ref="A12:AB637" totalsRowShown="0" headerRowDxfId="425" dataDxfId="423" headerRowBorderDxfId="424" tableBorderDxfId="422" totalsRowBorderDxfId="421" headerRowCellStyle="Normal 3">
  <autoFilter ref="A12:AB637" xr:uid="{71F0981D-4F91-497D-8CFA-377DAACA4A75}"/>
  <tableColumns count="28">
    <tableColumn id="1" xr3:uid="{33F40E9C-4F77-40EE-BF5B-225D2DFE6A83}" name="Activo ID" dataDxfId="420" dataCellStyle="Normal 3"/>
    <tableColumn id="2" xr3:uid="{A3EEF5DA-D136-464A-8EB0-0945A2D40969}" name="Nombre o título de la categoría de información" dataDxfId="419" dataCellStyle="Normal 3"/>
    <tableColumn id="9" xr3:uid="{C44CBCB9-AB57-47B5-9DD8-7B5F594D6AA8}" name="Nombre del activo" dataDxfId="418" dataCellStyle="Normal 3"/>
    <tableColumn id="4" xr3:uid="{C850105E-B2EE-4AE9-A6D9-A1421CCEEB7C}" name="Descripción" dataDxfId="417" dataCellStyle="Normal 3"/>
    <tableColumn id="27" xr3:uid="{6E5779BC-779A-4C83-B888-E77FE859C72E}" name="Clasificación del Activo" dataDxfId="416" dataCellStyle="Normal 3"/>
    <tableColumn id="6" xr3:uid="{BCFC6DFF-7CE7-459C-B66E-8F4B15D2DD1F}" name="Ubicación" dataDxfId="415" dataCellStyle="Normal 3"/>
    <tableColumn id="28" xr3:uid="{60B01103-8278-4028-91A4-C05D105EF89A}" name="Idioma" dataDxfId="414" dataCellStyle="Normal 3"/>
    <tableColumn id="29" xr3:uid="{D79C0A77-E375-4216-A25B-5D2F8CFAB770}" name="Soporte del Registro" dataDxfId="413" dataCellStyle="Normal 3"/>
    <tableColumn id="31" xr3:uid="{C1A96F15-13A5-4D24-BE3D-06276DCB8A24}" name="Formato" dataDxfId="412" dataCellStyle="Normal 3"/>
    <tableColumn id="35" xr3:uid="{48F0C104-B9E9-4256-AEE5-E240803DEED2}" name="Tipo de Macroproceso" dataDxfId="411" dataCellStyle="Normal 3"/>
    <tableColumn id="32" xr3:uid="{4D13AACB-529C-401D-8277-B48544250E29}" name="Proceso" dataDxfId="410" dataCellStyle="Normal 3"/>
    <tableColumn id="11" xr3:uid="{B162E048-6BE6-4980-B28F-196A5C30C4C7}" name="Nombre del Responsable de la Producción del Activo (Propietario del Activo)" dataDxfId="409" dataCellStyle="Normal 3">
      <calculatedColumnFormula>IF(K13="","",VLOOKUP(K13,Listas!$O$3:$P$37,2,FALSE))</calculatedColumnFormula>
    </tableColumn>
    <tableColumn id="12" xr3:uid="{59021B39-6B49-48CA-977A-F517A7547CB8}" name="Nombre del Responsable de la Información (Custodio del Activo) " dataDxfId="408" dataCellStyle="Normal 3"/>
    <tableColumn id="13" xr3:uid="{DDE2D951-F320-4C1F-A4EA-1E2A411A0B68}" name="Usuarios " dataDxfId="407" dataCellStyle="Normal 3"/>
    <tableColumn id="19" xr3:uid="{624D701C-8EBF-457C-B19A-D153D7836596}" name="Confidencialidad" dataDxfId="406" dataCellStyle="Normal 3"/>
    <tableColumn id="30" xr3:uid="{61984549-AF5C-4029-BFF6-DA0397F808C1}" name="Integridad" dataDxfId="405" dataCellStyle="Normal 3"/>
    <tableColumn id="33" xr3:uid="{C24BF9A4-7FDB-46AC-A5A9-F30D1D17FA35}" name="Disponibilidad" dataDxfId="404" dataCellStyle="Normal 3"/>
    <tableColumn id="8" xr3:uid="{A973FDD6-B82E-4447-BF5D-095B19FC1FBA}" name="Activos considerados como más critico" dataDxfId="403" dataCellStyle="Normal 3"/>
    <tableColumn id="18" xr3:uid="{0A83AB70-4FBE-4624-AF16-D30368D16914}" name="Datos Personales_x000a_Públicos" dataDxfId="402" dataCellStyle="Normal 3"/>
    <tableColumn id="38" xr3:uid="{CB1B8417-D8FE-436D-86F8-B81F0B9A99B8}" name="Datos Personales_x000a_Privados" dataDxfId="401" dataCellStyle="Normal 3"/>
    <tableColumn id="37" xr3:uid="{299DDBE1-EF20-4C98-9C59-47EA9E04E0C6}" name="Datos Personales_x000a_Semiprivados" dataDxfId="400" dataCellStyle="Normal 3"/>
    <tableColumn id="36" xr3:uid="{A4D79BB0-9C42-4098-A357-8945857BF7C9}" name="Datos Personales_x000a_Niños, Niñas y Adolescentes." dataDxfId="399" dataCellStyle="Normal 3"/>
    <tableColumn id="20" xr3:uid="{EA346A36-7034-4A0B-9B97-665CB312E852}" name="Infraestructura Crítica Cibernética_x000a_(SI/NO)" dataDxfId="398" dataCellStyle="Normal 3"/>
    <tableColumn id="21" xr3:uid="{7C0BCBDB-6DE2-4577-8C3A-8FB3D87C2A18}" name="Norma, Ley o función que lo Justifica" dataDxfId="397" dataCellStyle="Normal 3"/>
    <tableColumn id="22" xr3:uid="{8C9418D5-9CFA-451D-B2FA-7EF2D15E5D9F}" name="Etiquetado" dataDxfId="396" dataCellStyle="Normal 3"/>
    <tableColumn id="23" xr3:uid="{38AF8E3A-4695-4F2D-A3D6-90256F19AB83}" name="Fecha Ingreso del activo" dataDxfId="395" dataCellStyle="Normal 3"/>
    <tableColumn id="24" xr3:uid="{2B154351-F806-4A77-8841-76B2E5B32103}" name="Fecha Salida del activo" dataDxfId="394" dataCellStyle="Normal 3"/>
    <tableColumn id="25" xr3:uid="{AE7C167F-F90D-4D13-99BA-22956235FF83}" name="Estado" dataDxfId="393" dataCellStyle="Normal 3"/>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nasmig\planeacion\Grupo%20de%20Desarrollo%20Organizacional\DESARROLLO%20ORGANIZACIONAL\37.%20AUDITORIAS%20DE%20CALIDAD%20(INTERNA%20Y%20EXTERNA)"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C996-D8C3-41FD-BB3F-9FB19AA7F70F}">
  <sheetPr>
    <tabColor rgb="FFFFFF00"/>
  </sheetPr>
  <dimension ref="A1:AC637"/>
  <sheetViews>
    <sheetView showGridLines="0" tabSelected="1" zoomScale="20" zoomScaleNormal="20" zoomScaleSheetLayoutView="40" zoomScalePageLayoutView="40" workbookViewId="0">
      <selection activeCell="D24" sqref="D24"/>
    </sheetView>
  </sheetViews>
  <sheetFormatPr baseColWidth="10" defaultColWidth="11.44140625" defaultRowHeight="14.4" x14ac:dyDescent="0.3"/>
  <cols>
    <col min="1" max="1" width="32.88671875" style="166" customWidth="1"/>
    <col min="2" max="2" width="45.109375" customWidth="1"/>
    <col min="3" max="3" width="69.6640625" customWidth="1"/>
    <col min="4" max="4" width="143.88671875" customWidth="1"/>
    <col min="5" max="5" width="25" customWidth="1"/>
    <col min="6" max="6" width="28.88671875" customWidth="1"/>
    <col min="7" max="8" width="19.5546875" customWidth="1"/>
    <col min="9" max="9" width="17.44140625" customWidth="1"/>
    <col min="10" max="10" width="25.5546875" customWidth="1"/>
    <col min="11" max="11" width="38.5546875" customWidth="1"/>
    <col min="12" max="12" width="61.88671875" customWidth="1"/>
    <col min="13" max="13" width="39" customWidth="1"/>
    <col min="14" max="14" width="45" customWidth="1"/>
    <col min="15" max="17" width="35.5546875" customWidth="1"/>
    <col min="18" max="18" width="27.6640625" customWidth="1"/>
    <col min="19" max="23" width="26.44140625" customWidth="1"/>
    <col min="24" max="24" width="62.44140625" customWidth="1"/>
    <col min="25" max="25" width="18.88671875" customWidth="1"/>
    <col min="26" max="26" width="27" customWidth="1"/>
    <col min="27" max="27" width="21.109375" customWidth="1"/>
    <col min="28" max="28" width="16.109375" customWidth="1"/>
  </cols>
  <sheetData>
    <row r="1" spans="1:29" s="159" customFormat="1" ht="36.75" customHeight="1" x14ac:dyDescent="0.25">
      <c r="A1" s="222"/>
      <c r="B1" s="223"/>
      <c r="C1" s="42"/>
      <c r="D1" s="42"/>
      <c r="E1" s="42"/>
      <c r="F1" s="42"/>
      <c r="G1" s="42"/>
      <c r="H1" s="42"/>
      <c r="I1" s="42"/>
      <c r="J1" s="42"/>
      <c r="K1" s="42"/>
      <c r="L1" s="42"/>
      <c r="M1" s="42"/>
      <c r="N1" s="42"/>
      <c r="O1" s="42"/>
      <c r="P1" s="42"/>
      <c r="Q1" s="158"/>
      <c r="R1" s="42"/>
      <c r="S1" s="42"/>
      <c r="T1" s="42"/>
      <c r="U1" s="42"/>
      <c r="V1" s="42"/>
      <c r="W1" s="42"/>
      <c r="X1" s="42"/>
      <c r="Y1" s="42"/>
      <c r="Z1" s="42"/>
      <c r="AA1" s="42"/>
      <c r="AB1" s="43"/>
    </row>
    <row r="2" spans="1:29" s="159" customFormat="1" ht="15" customHeight="1" x14ac:dyDescent="0.25">
      <c r="A2" s="224"/>
      <c r="B2" s="225"/>
      <c r="C2" s="235" t="s">
        <v>843</v>
      </c>
      <c r="D2" s="235"/>
      <c r="E2" s="236"/>
      <c r="F2" s="231" t="s">
        <v>927</v>
      </c>
      <c r="G2" s="231"/>
      <c r="H2" s="231"/>
      <c r="I2" s="231"/>
      <c r="J2" s="231"/>
      <c r="K2" s="231"/>
      <c r="L2" s="231"/>
      <c r="M2" s="231"/>
      <c r="N2" s="231"/>
      <c r="O2" s="232"/>
      <c r="P2" s="239"/>
      <c r="Q2" s="235"/>
      <c r="R2" s="236"/>
      <c r="S2" s="228" t="s">
        <v>923</v>
      </c>
      <c r="T2" s="217"/>
      <c r="U2" s="217"/>
      <c r="V2" s="217"/>
      <c r="W2" s="217"/>
      <c r="X2" s="217"/>
      <c r="Y2" s="217"/>
      <c r="Z2" s="217" t="s">
        <v>924</v>
      </c>
      <c r="AA2" s="217"/>
      <c r="AB2" s="218"/>
    </row>
    <row r="3" spans="1:29" s="159" customFormat="1" ht="49.5" customHeight="1" x14ac:dyDescent="0.25">
      <c r="A3" s="224"/>
      <c r="B3" s="225"/>
      <c r="C3" s="237"/>
      <c r="D3" s="237"/>
      <c r="E3" s="238"/>
      <c r="F3" s="231"/>
      <c r="G3" s="231"/>
      <c r="H3" s="231"/>
      <c r="I3" s="231"/>
      <c r="J3" s="231"/>
      <c r="K3" s="231"/>
      <c r="L3" s="231"/>
      <c r="M3" s="231"/>
      <c r="N3" s="231"/>
      <c r="O3" s="232"/>
      <c r="P3" s="240"/>
      <c r="Q3" s="241"/>
      <c r="R3" s="242"/>
      <c r="S3" s="228"/>
      <c r="T3" s="217"/>
      <c r="U3" s="217"/>
      <c r="V3" s="217"/>
      <c r="W3" s="217"/>
      <c r="X3" s="217"/>
      <c r="Y3" s="217"/>
      <c r="Z3" s="217"/>
      <c r="AA3" s="217"/>
      <c r="AB3" s="218"/>
    </row>
    <row r="4" spans="1:29" s="159" customFormat="1" ht="14.25" customHeight="1" x14ac:dyDescent="0.25">
      <c r="A4" s="224"/>
      <c r="B4" s="225"/>
      <c r="C4" s="235" t="s">
        <v>842</v>
      </c>
      <c r="D4" s="235"/>
      <c r="E4" s="236"/>
      <c r="F4" s="233" t="s">
        <v>902</v>
      </c>
      <c r="G4" s="233"/>
      <c r="H4" s="233"/>
      <c r="I4" s="233"/>
      <c r="J4" s="233"/>
      <c r="K4" s="233"/>
      <c r="L4" s="233"/>
      <c r="M4" s="233"/>
      <c r="N4" s="233"/>
      <c r="O4" s="234"/>
      <c r="P4" s="240"/>
      <c r="Q4" s="241"/>
      <c r="R4" s="242"/>
      <c r="S4" s="229" t="s">
        <v>925</v>
      </c>
      <c r="T4" s="230"/>
      <c r="U4" s="230"/>
      <c r="V4" s="230"/>
      <c r="W4" s="230"/>
      <c r="X4" s="230"/>
      <c r="Y4" s="230"/>
      <c r="Z4" s="217">
        <v>3</v>
      </c>
      <c r="AA4" s="217"/>
      <c r="AB4" s="218"/>
    </row>
    <row r="5" spans="1:29" s="159" customFormat="1" ht="51" customHeight="1" thickBot="1" x14ac:dyDescent="0.3">
      <c r="A5" s="226"/>
      <c r="B5" s="227"/>
      <c r="C5" s="237"/>
      <c r="D5" s="237"/>
      <c r="E5" s="238"/>
      <c r="F5" s="233"/>
      <c r="G5" s="233"/>
      <c r="H5" s="233"/>
      <c r="I5" s="233"/>
      <c r="J5" s="233"/>
      <c r="K5" s="233"/>
      <c r="L5" s="233"/>
      <c r="M5" s="233"/>
      <c r="N5" s="233"/>
      <c r="O5" s="234"/>
      <c r="P5" s="243"/>
      <c r="Q5" s="237"/>
      <c r="R5" s="238"/>
      <c r="S5" s="229"/>
      <c r="T5" s="230"/>
      <c r="U5" s="230"/>
      <c r="V5" s="230"/>
      <c r="W5" s="230"/>
      <c r="X5" s="230"/>
      <c r="Y5" s="230"/>
      <c r="Z5" s="217"/>
      <c r="AA5" s="217"/>
      <c r="AB5" s="218"/>
    </row>
    <row r="6" spans="1:29" s="159" customFormat="1" ht="10.5" customHeight="1" x14ac:dyDescent="0.25">
      <c r="A6" s="219"/>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1"/>
    </row>
    <row r="7" spans="1:29" s="159" customFormat="1" ht="30.75" customHeight="1" x14ac:dyDescent="0.5">
      <c r="A7" s="168" t="s">
        <v>926</v>
      </c>
      <c r="B7" s="169" t="s">
        <v>150</v>
      </c>
      <c r="C7" s="177" t="s">
        <v>1768</v>
      </c>
      <c r="I7" s="160"/>
      <c r="J7" s="160"/>
      <c r="K7" s="160"/>
      <c r="L7" s="160"/>
      <c r="R7" s="220"/>
      <c r="S7" s="220"/>
      <c r="T7" s="220"/>
      <c r="U7" s="220"/>
      <c r="V7" s="220"/>
      <c r="W7" s="220"/>
      <c r="X7" s="220"/>
      <c r="Y7" s="220"/>
      <c r="Z7" s="220"/>
      <c r="AA7" s="220"/>
      <c r="AB7" s="221"/>
    </row>
    <row r="8" spans="1:29" ht="13.5" customHeight="1" x14ac:dyDescent="0.3">
      <c r="A8" s="161"/>
      <c r="AB8" s="162"/>
    </row>
    <row r="9" spans="1:29" ht="75" customHeight="1" x14ac:dyDescent="0.3">
      <c r="A9" s="216" t="s">
        <v>902</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row>
    <row r="10" spans="1:29" s="167" customFormat="1" ht="75" customHeight="1" x14ac:dyDescent="0.3">
      <c r="A10" s="215" t="s">
        <v>903</v>
      </c>
      <c r="B10" s="215"/>
      <c r="C10" s="215"/>
      <c r="D10" s="215"/>
      <c r="E10" s="215"/>
      <c r="F10" s="215"/>
      <c r="G10" s="215"/>
      <c r="H10" s="215"/>
      <c r="I10" s="215"/>
      <c r="J10" s="215" t="s">
        <v>1292</v>
      </c>
      <c r="K10" s="215"/>
      <c r="L10" s="215"/>
      <c r="M10" s="215"/>
      <c r="N10" s="215"/>
      <c r="O10" s="215" t="s">
        <v>904</v>
      </c>
      <c r="P10" s="215"/>
      <c r="Q10" s="215"/>
      <c r="R10" s="215"/>
      <c r="S10" s="215"/>
      <c r="T10" s="215"/>
      <c r="U10" s="215"/>
      <c r="V10" s="215"/>
      <c r="W10" s="215"/>
      <c r="X10" s="215"/>
      <c r="Y10" s="215"/>
      <c r="Z10" s="215" t="s">
        <v>905</v>
      </c>
      <c r="AA10" s="215"/>
      <c r="AB10" s="215"/>
    </row>
    <row r="11" spans="1:29" s="167" customFormat="1" ht="75" customHeight="1" x14ac:dyDescent="0.3">
      <c r="A11" s="215"/>
      <c r="B11" s="215"/>
      <c r="C11" s="215"/>
      <c r="D11" s="215"/>
      <c r="E11" s="215"/>
      <c r="F11" s="215"/>
      <c r="G11" s="215"/>
      <c r="H11" s="215"/>
      <c r="I11" s="215"/>
      <c r="J11" s="215"/>
      <c r="K11" s="215"/>
      <c r="L11" s="215"/>
      <c r="M11" s="215"/>
      <c r="N11" s="215"/>
      <c r="O11" s="215" t="s">
        <v>1762</v>
      </c>
      <c r="P11" s="215"/>
      <c r="Q11" s="215"/>
      <c r="R11" s="171"/>
      <c r="S11" s="214" t="s">
        <v>1291</v>
      </c>
      <c r="T11" s="215"/>
      <c r="U11" s="215"/>
      <c r="V11" s="215"/>
      <c r="W11" s="172"/>
      <c r="X11" s="172"/>
      <c r="Y11" s="172"/>
      <c r="Z11" s="215"/>
      <c r="AA11" s="215"/>
      <c r="AB11" s="215"/>
    </row>
    <row r="12" spans="1:29" s="170" customFormat="1" ht="112.5" customHeight="1" x14ac:dyDescent="0.3">
      <c r="A12" s="173" t="s">
        <v>906</v>
      </c>
      <c r="B12" s="174" t="s">
        <v>907</v>
      </c>
      <c r="C12" s="175" t="s">
        <v>908</v>
      </c>
      <c r="D12" s="173" t="s">
        <v>909</v>
      </c>
      <c r="E12" s="173" t="s">
        <v>910</v>
      </c>
      <c r="F12" s="173" t="s">
        <v>911</v>
      </c>
      <c r="G12" s="173" t="s">
        <v>912</v>
      </c>
      <c r="H12" s="173" t="s">
        <v>1031</v>
      </c>
      <c r="I12" s="173" t="s">
        <v>913</v>
      </c>
      <c r="J12" s="173" t="s">
        <v>1034</v>
      </c>
      <c r="K12" s="173" t="s">
        <v>914</v>
      </c>
      <c r="L12" s="173" t="s">
        <v>1033</v>
      </c>
      <c r="M12" s="173" t="s">
        <v>1032</v>
      </c>
      <c r="N12" s="173" t="s">
        <v>915</v>
      </c>
      <c r="O12" s="173" t="s">
        <v>916</v>
      </c>
      <c r="P12" s="173" t="s">
        <v>917</v>
      </c>
      <c r="Q12" s="173" t="s">
        <v>918</v>
      </c>
      <c r="R12" s="173" t="s">
        <v>1763</v>
      </c>
      <c r="S12" s="173" t="s">
        <v>1294</v>
      </c>
      <c r="T12" s="173" t="s">
        <v>1288</v>
      </c>
      <c r="U12" s="173" t="s">
        <v>1289</v>
      </c>
      <c r="V12" s="173" t="s">
        <v>1290</v>
      </c>
      <c r="W12" s="173" t="s">
        <v>1293</v>
      </c>
      <c r="X12" s="173" t="s">
        <v>1030</v>
      </c>
      <c r="Y12" s="173" t="s">
        <v>919</v>
      </c>
      <c r="Z12" s="173" t="s">
        <v>920</v>
      </c>
      <c r="AA12" s="173" t="s">
        <v>921</v>
      </c>
      <c r="AB12" s="173" t="s">
        <v>922</v>
      </c>
      <c r="AC12" s="176"/>
    </row>
    <row r="13" spans="1:29" s="156" customFormat="1" ht="118.95" customHeight="1" x14ac:dyDescent="0.25">
      <c r="A13" s="269">
        <v>1</v>
      </c>
      <c r="B13" s="178" t="s">
        <v>0</v>
      </c>
      <c r="C13" s="179" t="s">
        <v>1</v>
      </c>
      <c r="D13" s="179" t="s">
        <v>1054</v>
      </c>
      <c r="E13" s="180" t="s">
        <v>2</v>
      </c>
      <c r="F13" s="181" t="s">
        <v>3</v>
      </c>
      <c r="G13" s="182" t="s">
        <v>4</v>
      </c>
      <c r="H13" s="182" t="s">
        <v>5</v>
      </c>
      <c r="I13" s="182" t="s">
        <v>6</v>
      </c>
      <c r="J13" s="182" t="s">
        <v>15</v>
      </c>
      <c r="K13" s="182" t="s">
        <v>7</v>
      </c>
      <c r="L13" s="183" t="str">
        <f>IF(K13="","",VLOOKUP(K13,Listas!$O$3:$P$37,2,FALSE))</f>
        <v>DIRECTOR GENERAL</v>
      </c>
      <c r="M13" s="182" t="s">
        <v>3</v>
      </c>
      <c r="N13" s="182" t="s">
        <v>9</v>
      </c>
      <c r="O13" s="182" t="s">
        <v>10</v>
      </c>
      <c r="P13" s="182" t="s">
        <v>35</v>
      </c>
      <c r="Q13" s="182" t="s">
        <v>1767</v>
      </c>
      <c r="R13" s="178" t="s">
        <v>14</v>
      </c>
      <c r="S13" s="182" t="s">
        <v>13</v>
      </c>
      <c r="T13" s="182" t="s">
        <v>14</v>
      </c>
      <c r="U13" s="182" t="s">
        <v>14</v>
      </c>
      <c r="V13" s="182" t="s">
        <v>14</v>
      </c>
      <c r="W13" s="182" t="s">
        <v>14</v>
      </c>
      <c r="X13" s="181" t="s">
        <v>1516</v>
      </c>
      <c r="Y13" s="183" t="s">
        <v>16</v>
      </c>
      <c r="Z13" s="184">
        <v>44317</v>
      </c>
      <c r="AA13" s="184"/>
      <c r="AB13" s="185" t="s">
        <v>17</v>
      </c>
    </row>
    <row r="14" spans="1:29" s="156" customFormat="1" ht="118.95" customHeight="1" x14ac:dyDescent="0.25">
      <c r="A14" s="268">
        <f>+A13+1</f>
        <v>2</v>
      </c>
      <c r="B14" s="186" t="s">
        <v>18</v>
      </c>
      <c r="C14" s="187" t="s">
        <v>18</v>
      </c>
      <c r="D14" s="187" t="s">
        <v>1058</v>
      </c>
      <c r="E14" s="188" t="s">
        <v>2</v>
      </c>
      <c r="F14" s="189" t="s">
        <v>19</v>
      </c>
      <c r="G14" s="190" t="s">
        <v>4</v>
      </c>
      <c r="H14" s="190" t="s">
        <v>5</v>
      </c>
      <c r="I14" s="190" t="s">
        <v>6</v>
      </c>
      <c r="J14" s="190" t="s">
        <v>15</v>
      </c>
      <c r="K14" s="190" t="s">
        <v>7</v>
      </c>
      <c r="L14" s="191" t="str">
        <f>IF(K14="","",VLOOKUP(K14,Listas!$O$3:$P$37,2,FALSE))</f>
        <v>DIRECTOR GENERAL</v>
      </c>
      <c r="M14" s="190" t="s">
        <v>3</v>
      </c>
      <c r="N14" s="190" t="s">
        <v>20</v>
      </c>
      <c r="O14" s="190" t="s">
        <v>21</v>
      </c>
      <c r="P14" s="190" t="s">
        <v>11</v>
      </c>
      <c r="Q14" s="190" t="s">
        <v>11</v>
      </c>
      <c r="R14" s="186" t="s">
        <v>14</v>
      </c>
      <c r="S14" s="190" t="s">
        <v>14</v>
      </c>
      <c r="T14" s="190" t="s">
        <v>14</v>
      </c>
      <c r="U14" s="190" t="s">
        <v>14</v>
      </c>
      <c r="V14" s="190" t="s">
        <v>14</v>
      </c>
      <c r="W14" s="190" t="s">
        <v>14</v>
      </c>
      <c r="X14" s="189" t="s">
        <v>1517</v>
      </c>
      <c r="Y14" s="191" t="s">
        <v>22</v>
      </c>
      <c r="Z14" s="192">
        <v>44317</v>
      </c>
      <c r="AA14" s="192"/>
      <c r="AB14" s="193" t="s">
        <v>17</v>
      </c>
    </row>
    <row r="15" spans="1:29" s="156" customFormat="1" ht="118.95" customHeight="1" x14ac:dyDescent="0.25">
      <c r="A15" s="268">
        <f t="shared" ref="A15:A78" si="0">+A14+1</f>
        <v>3</v>
      </c>
      <c r="B15" s="186" t="s">
        <v>23</v>
      </c>
      <c r="C15" s="187" t="s">
        <v>24</v>
      </c>
      <c r="D15" s="187" t="s">
        <v>1661</v>
      </c>
      <c r="E15" s="188" t="s">
        <v>2</v>
      </c>
      <c r="F15" s="189" t="s">
        <v>19</v>
      </c>
      <c r="G15" s="190" t="s">
        <v>4</v>
      </c>
      <c r="H15" s="190" t="s">
        <v>5</v>
      </c>
      <c r="I15" s="190" t="s">
        <v>6</v>
      </c>
      <c r="J15" s="190" t="s">
        <v>15</v>
      </c>
      <c r="K15" s="190" t="s">
        <v>7</v>
      </c>
      <c r="L15" s="191" t="str">
        <f>IF(K15="","",VLOOKUP(K15,Listas!$O$3:$P$37,2,FALSE))</f>
        <v>DIRECTOR GENERAL</v>
      </c>
      <c r="M15" s="190" t="s">
        <v>3</v>
      </c>
      <c r="N15" s="190" t="s">
        <v>25</v>
      </c>
      <c r="O15" s="190" t="s">
        <v>21</v>
      </c>
      <c r="P15" s="190" t="s">
        <v>11</v>
      </c>
      <c r="Q15" s="190" t="s">
        <v>11</v>
      </c>
      <c r="R15" s="186" t="s">
        <v>14</v>
      </c>
      <c r="S15" s="190" t="s">
        <v>14</v>
      </c>
      <c r="T15" s="190" t="s">
        <v>14</v>
      </c>
      <c r="U15" s="190" t="s">
        <v>14</v>
      </c>
      <c r="V15" s="190" t="s">
        <v>14</v>
      </c>
      <c r="W15" s="190" t="s">
        <v>14</v>
      </c>
      <c r="X15" s="189" t="s">
        <v>1518</v>
      </c>
      <c r="Y15" s="191" t="s">
        <v>22</v>
      </c>
      <c r="Z15" s="192">
        <v>44317</v>
      </c>
      <c r="AA15" s="192"/>
      <c r="AB15" s="193" t="s">
        <v>17</v>
      </c>
    </row>
    <row r="16" spans="1:29" s="156" customFormat="1" ht="118.95" customHeight="1" x14ac:dyDescent="0.25">
      <c r="A16" s="268">
        <f t="shared" si="0"/>
        <v>4</v>
      </c>
      <c r="B16" s="186" t="s">
        <v>23</v>
      </c>
      <c r="C16" s="187" t="s">
        <v>26</v>
      </c>
      <c r="D16" s="187" t="s">
        <v>1662</v>
      </c>
      <c r="E16" s="188" t="s">
        <v>2</v>
      </c>
      <c r="F16" s="189" t="s">
        <v>19</v>
      </c>
      <c r="G16" s="190" t="s">
        <v>4</v>
      </c>
      <c r="H16" s="190" t="s">
        <v>5</v>
      </c>
      <c r="I16" s="190" t="s">
        <v>6</v>
      </c>
      <c r="J16" s="190" t="s">
        <v>15</v>
      </c>
      <c r="K16" s="190" t="s">
        <v>7</v>
      </c>
      <c r="L16" s="191" t="str">
        <f>IF(K16="","",VLOOKUP(K16,Listas!$O$3:$P$37,2,FALSE))</f>
        <v>DIRECTOR GENERAL</v>
      </c>
      <c r="M16" s="190" t="s">
        <v>3</v>
      </c>
      <c r="N16" s="190" t="s">
        <v>25</v>
      </c>
      <c r="O16" s="190" t="s">
        <v>21</v>
      </c>
      <c r="P16" s="190" t="s">
        <v>11</v>
      </c>
      <c r="Q16" s="190" t="s">
        <v>11</v>
      </c>
      <c r="R16" s="186" t="s">
        <v>14</v>
      </c>
      <c r="S16" s="190" t="s">
        <v>14</v>
      </c>
      <c r="T16" s="190" t="s">
        <v>14</v>
      </c>
      <c r="U16" s="190" t="s">
        <v>14</v>
      </c>
      <c r="V16" s="190" t="s">
        <v>14</v>
      </c>
      <c r="W16" s="190" t="s">
        <v>14</v>
      </c>
      <c r="X16" s="189" t="s">
        <v>1518</v>
      </c>
      <c r="Y16" s="191" t="s">
        <v>22</v>
      </c>
      <c r="Z16" s="192">
        <v>44317</v>
      </c>
      <c r="AA16" s="192"/>
      <c r="AB16" s="193" t="s">
        <v>17</v>
      </c>
    </row>
    <row r="17" spans="1:28" s="156" customFormat="1" ht="118.95" customHeight="1" x14ac:dyDescent="0.25">
      <c r="A17" s="268">
        <f t="shared" si="0"/>
        <v>5</v>
      </c>
      <c r="B17" s="186" t="s">
        <v>27</v>
      </c>
      <c r="C17" s="187" t="s">
        <v>28</v>
      </c>
      <c r="D17" s="187" t="s">
        <v>1663</v>
      </c>
      <c r="E17" s="188" t="s">
        <v>2</v>
      </c>
      <c r="F17" s="189" t="s">
        <v>19</v>
      </c>
      <c r="G17" s="190" t="s">
        <v>4</v>
      </c>
      <c r="H17" s="190" t="s">
        <v>5</v>
      </c>
      <c r="I17" s="190" t="s">
        <v>6</v>
      </c>
      <c r="J17" s="190" t="s">
        <v>15</v>
      </c>
      <c r="K17" s="190" t="s">
        <v>7</v>
      </c>
      <c r="L17" s="191" t="str">
        <f>IF(K17="","",VLOOKUP(K17,Listas!$O$3:$P$37,2,FALSE))</f>
        <v>DIRECTOR GENERAL</v>
      </c>
      <c r="M17" s="190" t="s">
        <v>3</v>
      </c>
      <c r="N17" s="190" t="s">
        <v>25</v>
      </c>
      <c r="O17" s="190" t="s">
        <v>21</v>
      </c>
      <c r="P17" s="190" t="s">
        <v>11</v>
      </c>
      <c r="Q17" s="190" t="s">
        <v>11</v>
      </c>
      <c r="R17" s="186" t="s">
        <v>14</v>
      </c>
      <c r="S17" s="190" t="s">
        <v>14</v>
      </c>
      <c r="T17" s="190" t="s">
        <v>14</v>
      </c>
      <c r="U17" s="190" t="s">
        <v>14</v>
      </c>
      <c r="V17" s="190" t="s">
        <v>14</v>
      </c>
      <c r="W17" s="190" t="s">
        <v>14</v>
      </c>
      <c r="X17" s="189" t="s">
        <v>195</v>
      </c>
      <c r="Y17" s="191" t="s">
        <v>22</v>
      </c>
      <c r="Z17" s="192">
        <v>44317</v>
      </c>
      <c r="AA17" s="192"/>
      <c r="AB17" s="193" t="s">
        <v>17</v>
      </c>
    </row>
    <row r="18" spans="1:28" s="156" customFormat="1" ht="118.95" customHeight="1" x14ac:dyDescent="0.25">
      <c r="A18" s="268">
        <f t="shared" si="0"/>
        <v>6</v>
      </c>
      <c r="B18" s="186" t="s">
        <v>0</v>
      </c>
      <c r="C18" s="187" t="s">
        <v>36</v>
      </c>
      <c r="D18" s="187" t="s">
        <v>1664</v>
      </c>
      <c r="E18" s="188" t="s">
        <v>2</v>
      </c>
      <c r="F18" s="189" t="s">
        <v>1665</v>
      </c>
      <c r="G18" s="190" t="s">
        <v>4</v>
      </c>
      <c r="H18" s="190" t="s">
        <v>5</v>
      </c>
      <c r="I18" s="190" t="s">
        <v>6</v>
      </c>
      <c r="J18" s="190" t="s">
        <v>15</v>
      </c>
      <c r="K18" s="190" t="s">
        <v>7</v>
      </c>
      <c r="L18" s="191" t="str">
        <f>IF(K18="","",VLOOKUP(K18,Listas!$O$3:$P$37,2,FALSE))</f>
        <v>DIRECTOR GENERAL</v>
      </c>
      <c r="M18" s="190" t="s">
        <v>37</v>
      </c>
      <c r="N18" s="190" t="s">
        <v>38</v>
      </c>
      <c r="O18" s="190" t="s">
        <v>21</v>
      </c>
      <c r="P18" s="190" t="s">
        <v>35</v>
      </c>
      <c r="Q18" s="190" t="s">
        <v>11</v>
      </c>
      <c r="R18" s="186" t="s">
        <v>14</v>
      </c>
      <c r="S18" s="190" t="s">
        <v>14</v>
      </c>
      <c r="T18" s="190" t="s">
        <v>14</v>
      </c>
      <c r="U18" s="190" t="s">
        <v>14</v>
      </c>
      <c r="V18" s="190" t="s">
        <v>14</v>
      </c>
      <c r="W18" s="190" t="s">
        <v>14</v>
      </c>
      <c r="X18" s="189" t="s">
        <v>1519</v>
      </c>
      <c r="Y18" s="191" t="s">
        <v>22</v>
      </c>
      <c r="Z18" s="192">
        <v>40847</v>
      </c>
      <c r="AA18" s="192"/>
      <c r="AB18" s="193" t="s">
        <v>17</v>
      </c>
    </row>
    <row r="19" spans="1:28" s="156" customFormat="1" ht="118.95" customHeight="1" x14ac:dyDescent="0.25">
      <c r="A19" s="268">
        <f t="shared" si="0"/>
        <v>7</v>
      </c>
      <c r="B19" s="186" t="s">
        <v>27</v>
      </c>
      <c r="C19" s="187" t="s">
        <v>40</v>
      </c>
      <c r="D19" s="187" t="s">
        <v>375</v>
      </c>
      <c r="E19" s="188" t="s">
        <v>2</v>
      </c>
      <c r="F19" s="189" t="s">
        <v>41</v>
      </c>
      <c r="G19" s="190" t="s">
        <v>4</v>
      </c>
      <c r="H19" s="190" t="s">
        <v>32</v>
      </c>
      <c r="I19" s="190" t="s">
        <v>42</v>
      </c>
      <c r="J19" s="190" t="s">
        <v>15</v>
      </c>
      <c r="K19" s="190" t="s">
        <v>7</v>
      </c>
      <c r="L19" s="191" t="str">
        <f>IF(K19="","",VLOOKUP(K19,Listas!$O$3:$P$37,2,FALSE))</f>
        <v>DIRECTOR GENERAL</v>
      </c>
      <c r="M19" s="190" t="s">
        <v>37</v>
      </c>
      <c r="N19" s="190" t="s">
        <v>43</v>
      </c>
      <c r="O19" s="190" t="s">
        <v>34</v>
      </c>
      <c r="P19" s="190" t="s">
        <v>11</v>
      </c>
      <c r="Q19" s="190" t="s">
        <v>11</v>
      </c>
      <c r="R19" s="186" t="s">
        <v>14</v>
      </c>
      <c r="S19" s="190" t="s">
        <v>14</v>
      </c>
      <c r="T19" s="190" t="s">
        <v>14</v>
      </c>
      <c r="U19" s="190" t="s">
        <v>14</v>
      </c>
      <c r="V19" s="190" t="s">
        <v>14</v>
      </c>
      <c r="W19" s="190" t="s">
        <v>14</v>
      </c>
      <c r="X19" s="189" t="s">
        <v>44</v>
      </c>
      <c r="Y19" s="191" t="s">
        <v>45</v>
      </c>
      <c r="Z19" s="192">
        <v>36721</v>
      </c>
      <c r="AA19" s="192"/>
      <c r="AB19" s="193" t="s">
        <v>17</v>
      </c>
    </row>
    <row r="20" spans="1:28" s="156" customFormat="1" ht="118.95" customHeight="1" x14ac:dyDescent="0.25">
      <c r="A20" s="268">
        <f t="shared" si="0"/>
        <v>8</v>
      </c>
      <c r="B20" s="186" t="s">
        <v>31</v>
      </c>
      <c r="C20" s="187" t="s">
        <v>1305</v>
      </c>
      <c r="D20" s="187" t="s">
        <v>1306</v>
      </c>
      <c r="E20" s="188" t="s">
        <v>719</v>
      </c>
      <c r="F20" s="189" t="s">
        <v>1307</v>
      </c>
      <c r="G20" s="190" t="s">
        <v>4</v>
      </c>
      <c r="H20" s="190" t="s">
        <v>5</v>
      </c>
      <c r="I20" s="190" t="s">
        <v>359</v>
      </c>
      <c r="J20" s="190" t="s">
        <v>15</v>
      </c>
      <c r="K20" s="190" t="s">
        <v>7</v>
      </c>
      <c r="L20" s="191" t="str">
        <f>IF(K20="","",VLOOKUP(K20,Listas!$O$3:$P$37,2,FALSE))</f>
        <v>DIRECTOR GENERAL</v>
      </c>
      <c r="M20" s="190" t="s">
        <v>3</v>
      </c>
      <c r="N20" s="190" t="s">
        <v>1533</v>
      </c>
      <c r="O20" s="190" t="s">
        <v>34</v>
      </c>
      <c r="P20" s="190" t="s">
        <v>35</v>
      </c>
      <c r="Q20" s="190" t="s">
        <v>12</v>
      </c>
      <c r="R20" s="186" t="s">
        <v>14</v>
      </c>
      <c r="S20" s="190" t="s">
        <v>13</v>
      </c>
      <c r="T20" s="190" t="s">
        <v>13</v>
      </c>
      <c r="U20" s="190" t="s">
        <v>13</v>
      </c>
      <c r="V20" s="190" t="s">
        <v>13</v>
      </c>
      <c r="W20" s="190" t="s">
        <v>14</v>
      </c>
      <c r="X20" s="189" t="s">
        <v>1666</v>
      </c>
      <c r="Y20" s="191" t="s">
        <v>22</v>
      </c>
      <c r="Z20" s="192">
        <v>41558</v>
      </c>
      <c r="AA20" s="192"/>
      <c r="AB20" s="193" t="s">
        <v>17</v>
      </c>
    </row>
    <row r="21" spans="1:28" s="156" customFormat="1" ht="118.95" customHeight="1" x14ac:dyDescent="0.25">
      <c r="A21" s="268">
        <f t="shared" si="0"/>
        <v>9</v>
      </c>
      <c r="B21" s="186" t="s">
        <v>31</v>
      </c>
      <c r="C21" s="187" t="s">
        <v>1419</v>
      </c>
      <c r="D21" s="187" t="s">
        <v>1667</v>
      </c>
      <c r="E21" s="188" t="s">
        <v>719</v>
      </c>
      <c r="F21" s="189" t="s">
        <v>1307</v>
      </c>
      <c r="G21" s="190" t="s">
        <v>4</v>
      </c>
      <c r="H21" s="190" t="s">
        <v>63</v>
      </c>
      <c r="I21" s="190" t="s">
        <v>73</v>
      </c>
      <c r="J21" s="190" t="s">
        <v>15</v>
      </c>
      <c r="K21" s="190" t="s">
        <v>7</v>
      </c>
      <c r="L21" s="191" t="str">
        <f>IF(K21="","",VLOOKUP(K21,Listas!$O$3:$P$37,2,FALSE))</f>
        <v>DIRECTOR GENERAL</v>
      </c>
      <c r="M21" s="190" t="s">
        <v>3</v>
      </c>
      <c r="N21" s="190" t="s">
        <v>1533</v>
      </c>
      <c r="O21" s="190" t="s">
        <v>34</v>
      </c>
      <c r="P21" s="190" t="s">
        <v>12</v>
      </c>
      <c r="Q21" s="190" t="s">
        <v>35</v>
      </c>
      <c r="R21" s="186" t="s">
        <v>14</v>
      </c>
      <c r="S21" s="190" t="s">
        <v>13</v>
      </c>
      <c r="T21" s="190" t="s">
        <v>13</v>
      </c>
      <c r="U21" s="190" t="s">
        <v>13</v>
      </c>
      <c r="V21" s="190" t="s">
        <v>14</v>
      </c>
      <c r="W21" s="190" t="s">
        <v>14</v>
      </c>
      <c r="X21" s="189" t="s">
        <v>1626</v>
      </c>
      <c r="Y21" s="191" t="s">
        <v>300</v>
      </c>
      <c r="Z21" s="192">
        <v>43831</v>
      </c>
      <c r="AA21" s="192"/>
      <c r="AB21" s="193" t="s">
        <v>17</v>
      </c>
    </row>
    <row r="22" spans="1:28" s="156" customFormat="1" ht="118.95" customHeight="1" x14ac:dyDescent="0.25">
      <c r="A22" s="268">
        <f t="shared" si="0"/>
        <v>10</v>
      </c>
      <c r="B22" s="186" t="s">
        <v>31</v>
      </c>
      <c r="C22" s="187" t="s">
        <v>1668</v>
      </c>
      <c r="D22" s="187" t="s">
        <v>1413</v>
      </c>
      <c r="E22" s="188" t="s">
        <v>719</v>
      </c>
      <c r="F22" s="189" t="s">
        <v>1307</v>
      </c>
      <c r="G22" s="190" t="s">
        <v>4</v>
      </c>
      <c r="H22" s="190" t="s">
        <v>63</v>
      </c>
      <c r="I22" s="190" t="s">
        <v>81</v>
      </c>
      <c r="J22" s="190" t="s">
        <v>15</v>
      </c>
      <c r="K22" s="190" t="s">
        <v>7</v>
      </c>
      <c r="L22" s="191" t="str">
        <f>IF(K22="","",VLOOKUP(K22,Listas!$O$3:$P$37,2,FALSE))</f>
        <v>DIRECTOR GENERAL</v>
      </c>
      <c r="M22" s="190" t="s">
        <v>1535</v>
      </c>
      <c r="N22" s="190" t="s">
        <v>1534</v>
      </c>
      <c r="O22" s="190" t="s">
        <v>21</v>
      </c>
      <c r="P22" s="190" t="s">
        <v>35</v>
      </c>
      <c r="Q22" s="190" t="s">
        <v>35</v>
      </c>
      <c r="R22" s="186" t="s">
        <v>14</v>
      </c>
      <c r="S22" s="190" t="s">
        <v>13</v>
      </c>
      <c r="T22" s="190" t="s">
        <v>13</v>
      </c>
      <c r="U22" s="190" t="s">
        <v>13</v>
      </c>
      <c r="V22" s="190" t="s">
        <v>14</v>
      </c>
      <c r="W22" s="190" t="s">
        <v>14</v>
      </c>
      <c r="X22" s="189" t="s">
        <v>1539</v>
      </c>
      <c r="Y22" s="191" t="s">
        <v>300</v>
      </c>
      <c r="Z22" s="192">
        <v>45292</v>
      </c>
      <c r="AA22" s="192"/>
      <c r="AB22" s="193" t="s">
        <v>17</v>
      </c>
    </row>
    <row r="23" spans="1:28" s="156" customFormat="1" ht="118.95" customHeight="1" x14ac:dyDescent="0.25">
      <c r="A23" s="268">
        <f t="shared" si="0"/>
        <v>11</v>
      </c>
      <c r="B23" s="186" t="s">
        <v>31</v>
      </c>
      <c r="C23" s="187" t="s">
        <v>1428</v>
      </c>
      <c r="D23" s="187" t="s">
        <v>1536</v>
      </c>
      <c r="E23" s="188" t="s">
        <v>719</v>
      </c>
      <c r="F23" s="189" t="s">
        <v>1669</v>
      </c>
      <c r="G23" s="190" t="s">
        <v>4</v>
      </c>
      <c r="H23" s="190" t="s">
        <v>32</v>
      </c>
      <c r="I23" s="190" t="s">
        <v>359</v>
      </c>
      <c r="J23" s="190" t="s">
        <v>15</v>
      </c>
      <c r="K23" s="190" t="s">
        <v>7</v>
      </c>
      <c r="L23" s="191" t="str">
        <f>IF(K23="","",VLOOKUP(K23,Listas!$O$3:$P$37,2,FALSE))</f>
        <v>DIRECTOR GENERAL</v>
      </c>
      <c r="M23" s="190" t="s">
        <v>1535</v>
      </c>
      <c r="N23" s="190" t="s">
        <v>1534</v>
      </c>
      <c r="O23" s="190" t="s">
        <v>34</v>
      </c>
      <c r="P23" s="190" t="s">
        <v>35</v>
      </c>
      <c r="Q23" s="190" t="s">
        <v>35</v>
      </c>
      <c r="R23" s="186" t="s">
        <v>14</v>
      </c>
      <c r="S23" s="190" t="s">
        <v>13</v>
      </c>
      <c r="T23" s="190" t="s">
        <v>13</v>
      </c>
      <c r="U23" s="190" t="s">
        <v>13</v>
      </c>
      <c r="V23" s="190" t="s">
        <v>14</v>
      </c>
      <c r="W23" s="190" t="s">
        <v>14</v>
      </c>
      <c r="X23" s="189" t="s">
        <v>1432</v>
      </c>
      <c r="Y23" s="191" t="s">
        <v>300</v>
      </c>
      <c r="Z23" s="192">
        <v>40909</v>
      </c>
      <c r="AA23" s="192"/>
      <c r="AB23" s="193" t="s">
        <v>17</v>
      </c>
    </row>
    <row r="24" spans="1:28" s="156" customFormat="1" ht="118.95" customHeight="1" x14ac:dyDescent="0.25">
      <c r="A24" s="268">
        <f t="shared" si="0"/>
        <v>12</v>
      </c>
      <c r="B24" s="186" t="s">
        <v>101</v>
      </c>
      <c r="C24" s="187" t="s">
        <v>1302</v>
      </c>
      <c r="D24" s="187" t="s">
        <v>1670</v>
      </c>
      <c r="E24" s="188" t="s">
        <v>357</v>
      </c>
      <c r="F24" s="189" t="s">
        <v>1520</v>
      </c>
      <c r="G24" s="190" t="s">
        <v>49</v>
      </c>
      <c r="H24" s="190" t="s">
        <v>5</v>
      </c>
      <c r="I24" s="190" t="s">
        <v>359</v>
      </c>
      <c r="J24" s="190" t="s">
        <v>15</v>
      </c>
      <c r="K24" s="190" t="s">
        <v>7</v>
      </c>
      <c r="L24" s="191" t="str">
        <f>IF(K24="","",VLOOKUP(K24,Listas!$O$3:$P$37,2,FALSE))</f>
        <v>DIRECTOR GENERAL</v>
      </c>
      <c r="M24" s="190" t="s">
        <v>37</v>
      </c>
      <c r="N24" s="190" t="s">
        <v>1534</v>
      </c>
      <c r="O24" s="190" t="s">
        <v>10</v>
      </c>
      <c r="P24" s="190" t="s">
        <v>12</v>
      </c>
      <c r="Q24" s="190" t="s">
        <v>12</v>
      </c>
      <c r="R24" s="186" t="s">
        <v>14</v>
      </c>
      <c r="S24" s="190" t="s">
        <v>13</v>
      </c>
      <c r="T24" s="190" t="s">
        <v>13</v>
      </c>
      <c r="U24" s="190" t="s">
        <v>13</v>
      </c>
      <c r="V24" s="190" t="s">
        <v>13</v>
      </c>
      <c r="W24" s="190" t="s">
        <v>14</v>
      </c>
      <c r="X24" s="189" t="s">
        <v>15</v>
      </c>
      <c r="Y24" s="191" t="s">
        <v>22</v>
      </c>
      <c r="Z24" s="192">
        <v>40859</v>
      </c>
      <c r="AA24" s="192"/>
      <c r="AB24" s="193" t="s">
        <v>17</v>
      </c>
    </row>
    <row r="25" spans="1:28" s="156" customFormat="1" ht="118.95" customHeight="1" x14ac:dyDescent="0.25">
      <c r="A25" s="268">
        <f t="shared" si="0"/>
        <v>13</v>
      </c>
      <c r="B25" s="186" t="s">
        <v>30</v>
      </c>
      <c r="C25" s="187" t="s">
        <v>1532</v>
      </c>
      <c r="D25" s="187" t="s">
        <v>1671</v>
      </c>
      <c r="E25" s="188" t="s">
        <v>357</v>
      </c>
      <c r="F25" s="189" t="s">
        <v>1520</v>
      </c>
      <c r="G25" s="190" t="s">
        <v>359</v>
      </c>
      <c r="H25" s="190" t="s">
        <v>32</v>
      </c>
      <c r="I25" s="190" t="s">
        <v>359</v>
      </c>
      <c r="J25" s="190" t="s">
        <v>15</v>
      </c>
      <c r="K25" s="190" t="s">
        <v>7</v>
      </c>
      <c r="L25" s="191" t="str">
        <f>IF(K25="","",VLOOKUP(K25,Listas!$O$3:$P$37,2,FALSE))</f>
        <v>DIRECTOR GENERAL</v>
      </c>
      <c r="M25" s="190" t="s">
        <v>37</v>
      </c>
      <c r="N25" s="190" t="s">
        <v>1534</v>
      </c>
      <c r="O25" s="190" t="s">
        <v>21</v>
      </c>
      <c r="P25" s="190" t="s">
        <v>12</v>
      </c>
      <c r="Q25" s="190" t="s">
        <v>12</v>
      </c>
      <c r="R25" s="186" t="s">
        <v>14</v>
      </c>
      <c r="S25" s="190" t="s">
        <v>14</v>
      </c>
      <c r="T25" s="190" t="s">
        <v>14</v>
      </c>
      <c r="U25" s="190" t="s">
        <v>14</v>
      </c>
      <c r="V25" s="190" t="s">
        <v>14</v>
      </c>
      <c r="W25" s="190" t="s">
        <v>14</v>
      </c>
      <c r="X25" s="189" t="s">
        <v>15</v>
      </c>
      <c r="Y25" s="191" t="s">
        <v>22</v>
      </c>
      <c r="Z25" s="192">
        <v>40859</v>
      </c>
      <c r="AA25" s="192"/>
      <c r="AB25" s="193" t="s">
        <v>17</v>
      </c>
    </row>
    <row r="26" spans="1:28" s="156" customFormat="1" ht="118.95" customHeight="1" x14ac:dyDescent="0.25">
      <c r="A26" s="268">
        <f t="shared" si="0"/>
        <v>14</v>
      </c>
      <c r="B26" s="186" t="s">
        <v>61</v>
      </c>
      <c r="C26" s="187" t="s">
        <v>1062</v>
      </c>
      <c r="D26" s="187" t="s">
        <v>1055</v>
      </c>
      <c r="E26" s="188" t="s">
        <v>61</v>
      </c>
      <c r="F26" s="189" t="s">
        <v>1520</v>
      </c>
      <c r="G26" s="190" t="s">
        <v>359</v>
      </c>
      <c r="H26" s="190" t="s">
        <v>32</v>
      </c>
      <c r="I26" s="190" t="s">
        <v>359</v>
      </c>
      <c r="J26" s="190" t="s">
        <v>15</v>
      </c>
      <c r="K26" s="190" t="s">
        <v>7</v>
      </c>
      <c r="L26" s="191" t="str">
        <f>IF(K26="","",VLOOKUP(K26,Listas!$O$3:$P$37,2,FALSE))</f>
        <v>DIRECTOR GENERAL</v>
      </c>
      <c r="M26" s="190" t="s">
        <v>8</v>
      </c>
      <c r="N26" s="190" t="s">
        <v>1534</v>
      </c>
      <c r="O26" s="190" t="s">
        <v>1767</v>
      </c>
      <c r="P26" s="190" t="s">
        <v>1767</v>
      </c>
      <c r="Q26" s="190" t="s">
        <v>12</v>
      </c>
      <c r="R26" s="186" t="s">
        <v>14</v>
      </c>
      <c r="S26" s="190" t="s">
        <v>14</v>
      </c>
      <c r="T26" s="190" t="s">
        <v>14</v>
      </c>
      <c r="U26" s="190" t="s">
        <v>14</v>
      </c>
      <c r="V26" s="190" t="s">
        <v>14</v>
      </c>
      <c r="W26" s="190" t="s">
        <v>14</v>
      </c>
      <c r="X26" s="189" t="s">
        <v>15</v>
      </c>
      <c r="Y26" s="191" t="s">
        <v>22</v>
      </c>
      <c r="Z26" s="192">
        <v>40848</v>
      </c>
      <c r="AA26" s="192"/>
      <c r="AB26" s="193" t="s">
        <v>17</v>
      </c>
    </row>
    <row r="27" spans="1:28" s="156" customFormat="1" ht="118.95" customHeight="1" x14ac:dyDescent="0.25">
      <c r="A27" s="268">
        <f t="shared" si="0"/>
        <v>15</v>
      </c>
      <c r="B27" s="186" t="s">
        <v>53</v>
      </c>
      <c r="C27" s="187" t="s">
        <v>1063</v>
      </c>
      <c r="D27" s="187" t="s">
        <v>1672</v>
      </c>
      <c r="E27" s="188" t="s">
        <v>2</v>
      </c>
      <c r="F27" s="189" t="s">
        <v>1541</v>
      </c>
      <c r="G27" s="190" t="s">
        <v>4</v>
      </c>
      <c r="H27" s="190" t="s">
        <v>5</v>
      </c>
      <c r="I27" s="190" t="s">
        <v>50</v>
      </c>
      <c r="J27" s="190" t="s">
        <v>1037</v>
      </c>
      <c r="K27" s="190" t="s">
        <v>1659</v>
      </c>
      <c r="L27" s="191" t="str">
        <f>IF(K27="","",VLOOKUP(K27,Listas!$O$3:$P$37,2,FALSE))</f>
        <v>JEFE DE OFICINA DE TECNOLOGÍA DE LA INFORMACIÓN</v>
      </c>
      <c r="M27" s="190" t="s">
        <v>1511</v>
      </c>
      <c r="N27" s="190" t="s">
        <v>70</v>
      </c>
      <c r="O27" s="190" t="s">
        <v>21</v>
      </c>
      <c r="P27" s="190" t="s">
        <v>35</v>
      </c>
      <c r="Q27" s="190" t="s">
        <v>35</v>
      </c>
      <c r="R27" s="186" t="s">
        <v>14</v>
      </c>
      <c r="S27" s="190" t="s">
        <v>14</v>
      </c>
      <c r="T27" s="190" t="s">
        <v>14</v>
      </c>
      <c r="U27" s="190" t="s">
        <v>14</v>
      </c>
      <c r="V27" s="190" t="s">
        <v>14</v>
      </c>
      <c r="W27" s="190" t="s">
        <v>14</v>
      </c>
      <c r="X27" s="189" t="s">
        <v>195</v>
      </c>
      <c r="Y27" s="191" t="s">
        <v>22</v>
      </c>
      <c r="Z27" s="192">
        <v>44122</v>
      </c>
      <c r="AA27" s="192"/>
      <c r="AB27" s="193" t="s">
        <v>17</v>
      </c>
    </row>
    <row r="28" spans="1:28" s="156" customFormat="1" ht="118.95" customHeight="1" x14ac:dyDescent="0.25">
      <c r="A28" s="268">
        <f t="shared" si="0"/>
        <v>16</v>
      </c>
      <c r="B28" s="186" t="s">
        <v>89</v>
      </c>
      <c r="C28" s="187" t="s">
        <v>1064</v>
      </c>
      <c r="D28" s="187" t="s">
        <v>1632</v>
      </c>
      <c r="E28" s="188" t="s">
        <v>2</v>
      </c>
      <c r="F28" s="189" t="s">
        <v>55</v>
      </c>
      <c r="G28" s="190" t="s">
        <v>4</v>
      </c>
      <c r="H28" s="190" t="s">
        <v>63</v>
      </c>
      <c r="I28" s="190" t="s">
        <v>6</v>
      </c>
      <c r="J28" s="190" t="s">
        <v>1037</v>
      </c>
      <c r="K28" s="190" t="s">
        <v>1659</v>
      </c>
      <c r="L28" s="191" t="str">
        <f>IF(K28="","",VLOOKUP(K28,Listas!$O$3:$P$37,2,FALSE))</f>
        <v>JEFE DE OFICINA DE TECNOLOGÍA DE LA INFORMACIÓN</v>
      </c>
      <c r="M28" s="190" t="s">
        <v>1510</v>
      </c>
      <c r="N28" s="190" t="s">
        <v>1544</v>
      </c>
      <c r="O28" s="190" t="s">
        <v>34</v>
      </c>
      <c r="P28" s="190" t="s">
        <v>35</v>
      </c>
      <c r="Q28" s="190" t="s">
        <v>35</v>
      </c>
      <c r="R28" s="186" t="s">
        <v>14</v>
      </c>
      <c r="S28" s="190" t="s">
        <v>14</v>
      </c>
      <c r="T28" s="190" t="s">
        <v>14</v>
      </c>
      <c r="U28" s="190" t="s">
        <v>14</v>
      </c>
      <c r="V28" s="190" t="s">
        <v>14</v>
      </c>
      <c r="W28" s="190" t="s">
        <v>14</v>
      </c>
      <c r="X28" s="189" t="s">
        <v>195</v>
      </c>
      <c r="Y28" s="191" t="s">
        <v>84</v>
      </c>
      <c r="Z28" s="192">
        <v>44122</v>
      </c>
      <c r="AA28" s="192"/>
      <c r="AB28" s="193" t="s">
        <v>17</v>
      </c>
    </row>
    <row r="29" spans="1:28" s="156" customFormat="1" ht="118.95" customHeight="1" x14ac:dyDescent="0.25">
      <c r="A29" s="268">
        <f t="shared" si="0"/>
        <v>17</v>
      </c>
      <c r="B29" s="186" t="s">
        <v>128</v>
      </c>
      <c r="C29" s="187" t="s">
        <v>1065</v>
      </c>
      <c r="D29" s="187" t="s">
        <v>1633</v>
      </c>
      <c r="E29" s="188" t="s">
        <v>2</v>
      </c>
      <c r="F29" s="189" t="s">
        <v>55</v>
      </c>
      <c r="G29" s="190" t="s">
        <v>4</v>
      </c>
      <c r="H29" s="190" t="s">
        <v>5</v>
      </c>
      <c r="I29" s="190" t="s">
        <v>50</v>
      </c>
      <c r="J29" s="190" t="s">
        <v>1037</v>
      </c>
      <c r="K29" s="190" t="s">
        <v>1659</v>
      </c>
      <c r="L29" s="191" t="str">
        <f>IF(K29="","",VLOOKUP(K29,Listas!$O$3:$P$37,2,FALSE))</f>
        <v>JEFE DE OFICINA DE TECNOLOGÍA DE LA INFORMACIÓN</v>
      </c>
      <c r="M29" s="190" t="s">
        <v>1510</v>
      </c>
      <c r="N29" s="190" t="s">
        <v>1544</v>
      </c>
      <c r="O29" s="190" t="s">
        <v>34</v>
      </c>
      <c r="P29" s="190" t="s">
        <v>35</v>
      </c>
      <c r="Q29" s="190" t="s">
        <v>35</v>
      </c>
      <c r="R29" s="186" t="s">
        <v>14</v>
      </c>
      <c r="S29" s="190" t="s">
        <v>14</v>
      </c>
      <c r="T29" s="190" t="s">
        <v>14</v>
      </c>
      <c r="U29" s="190" t="s">
        <v>14</v>
      </c>
      <c r="V29" s="190" t="s">
        <v>14</v>
      </c>
      <c r="W29" s="190" t="s">
        <v>14</v>
      </c>
      <c r="X29" s="189" t="s">
        <v>195</v>
      </c>
      <c r="Y29" s="191" t="s">
        <v>22</v>
      </c>
      <c r="Z29" s="192">
        <v>44122</v>
      </c>
      <c r="AA29" s="192"/>
      <c r="AB29" s="193" t="s">
        <v>17</v>
      </c>
    </row>
    <row r="30" spans="1:28" s="163" customFormat="1" ht="118.95" customHeight="1" x14ac:dyDescent="0.25">
      <c r="A30" s="268">
        <f t="shared" si="0"/>
        <v>18</v>
      </c>
      <c r="B30" s="186" t="s">
        <v>79</v>
      </c>
      <c r="C30" s="187" t="s">
        <v>28</v>
      </c>
      <c r="D30" s="187" t="s">
        <v>193</v>
      </c>
      <c r="E30" s="188" t="s">
        <v>2</v>
      </c>
      <c r="F30" s="194" t="s">
        <v>1541</v>
      </c>
      <c r="G30" s="188" t="s">
        <v>4</v>
      </c>
      <c r="H30" s="188" t="s">
        <v>5</v>
      </c>
      <c r="I30" s="188" t="s">
        <v>50</v>
      </c>
      <c r="J30" s="188" t="s">
        <v>1037</v>
      </c>
      <c r="K30" s="190" t="s">
        <v>1659</v>
      </c>
      <c r="L30" s="191" t="str">
        <f>IF(K30="","",VLOOKUP(K30,Listas!$O$3:$P$37,2,FALSE))</f>
        <v>JEFE DE OFICINA DE TECNOLOGÍA DE LA INFORMACIÓN</v>
      </c>
      <c r="M30" s="188" t="s">
        <v>1511</v>
      </c>
      <c r="N30" s="188" t="s">
        <v>70</v>
      </c>
      <c r="O30" s="190" t="s">
        <v>21</v>
      </c>
      <c r="P30" s="195" t="s">
        <v>35</v>
      </c>
      <c r="Q30" s="195" t="s">
        <v>35</v>
      </c>
      <c r="R30" s="186" t="s">
        <v>14</v>
      </c>
      <c r="S30" s="195" t="s">
        <v>14</v>
      </c>
      <c r="T30" s="195" t="s">
        <v>14</v>
      </c>
      <c r="U30" s="195" t="s">
        <v>14</v>
      </c>
      <c r="V30" s="195" t="s">
        <v>14</v>
      </c>
      <c r="W30" s="195" t="s">
        <v>14</v>
      </c>
      <c r="X30" s="196" t="s">
        <v>195</v>
      </c>
      <c r="Y30" s="197" t="s">
        <v>22</v>
      </c>
      <c r="Z30" s="198">
        <v>44122</v>
      </c>
      <c r="AA30" s="198"/>
      <c r="AB30" s="193" t="s">
        <v>17</v>
      </c>
    </row>
    <row r="31" spans="1:28" s="156" customFormat="1" ht="118.95" customHeight="1" x14ac:dyDescent="0.25">
      <c r="A31" s="268">
        <f t="shared" si="0"/>
        <v>19</v>
      </c>
      <c r="B31" s="186" t="s">
        <v>53</v>
      </c>
      <c r="C31" s="187" t="s">
        <v>1066</v>
      </c>
      <c r="D31" s="187" t="s">
        <v>1673</v>
      </c>
      <c r="E31" s="188" t="s">
        <v>2</v>
      </c>
      <c r="F31" s="189" t="s">
        <v>1541</v>
      </c>
      <c r="G31" s="190" t="s">
        <v>4</v>
      </c>
      <c r="H31" s="190" t="s">
        <v>5</v>
      </c>
      <c r="I31" s="190" t="s">
        <v>50</v>
      </c>
      <c r="J31" s="190" t="s">
        <v>1037</v>
      </c>
      <c r="K31" s="190" t="s">
        <v>1659</v>
      </c>
      <c r="L31" s="191" t="str">
        <f>IF(K31="","",VLOOKUP(K31,Listas!$O$3:$P$37,2,FALSE))</f>
        <v>JEFE DE OFICINA DE TECNOLOGÍA DE LA INFORMACIÓN</v>
      </c>
      <c r="M31" s="190" t="s">
        <v>1510</v>
      </c>
      <c r="N31" s="190" t="s">
        <v>1544</v>
      </c>
      <c r="O31" s="190" t="s">
        <v>21</v>
      </c>
      <c r="P31" s="190" t="s">
        <v>35</v>
      </c>
      <c r="Q31" s="190" t="s">
        <v>35</v>
      </c>
      <c r="R31" s="186" t="s">
        <v>14</v>
      </c>
      <c r="S31" s="190" t="s">
        <v>14</v>
      </c>
      <c r="T31" s="190" t="s">
        <v>14</v>
      </c>
      <c r="U31" s="190" t="s">
        <v>14</v>
      </c>
      <c r="V31" s="190" t="s">
        <v>14</v>
      </c>
      <c r="W31" s="190" t="s">
        <v>14</v>
      </c>
      <c r="X31" s="189" t="s">
        <v>195</v>
      </c>
      <c r="Y31" s="191" t="s">
        <v>22</v>
      </c>
      <c r="Z31" s="192">
        <v>44122</v>
      </c>
      <c r="AA31" s="192"/>
      <c r="AB31" s="193" t="s">
        <v>17</v>
      </c>
    </row>
    <row r="32" spans="1:28" s="156" customFormat="1" ht="118.95" customHeight="1" x14ac:dyDescent="0.25">
      <c r="A32" s="268">
        <f t="shared" si="0"/>
        <v>20</v>
      </c>
      <c r="B32" s="186" t="s">
        <v>46</v>
      </c>
      <c r="C32" s="187" t="s">
        <v>1067</v>
      </c>
      <c r="D32" s="187" t="s">
        <v>85</v>
      </c>
      <c r="E32" s="188" t="s">
        <v>2</v>
      </c>
      <c r="F32" s="189" t="s">
        <v>1542</v>
      </c>
      <c r="G32" s="190" t="s">
        <v>4</v>
      </c>
      <c r="H32" s="190" t="s">
        <v>5</v>
      </c>
      <c r="I32" s="190" t="s">
        <v>50</v>
      </c>
      <c r="J32" s="190" t="s">
        <v>1037</v>
      </c>
      <c r="K32" s="190" t="s">
        <v>1659</v>
      </c>
      <c r="L32" s="191" t="str">
        <f>IF(K32="","",VLOOKUP(K32,Listas!$O$3:$P$37,2,FALSE))</f>
        <v>JEFE DE OFICINA DE TECNOLOGÍA DE LA INFORMACIÓN</v>
      </c>
      <c r="M32" s="190" t="s">
        <v>1510</v>
      </c>
      <c r="N32" s="190" t="s">
        <v>70</v>
      </c>
      <c r="O32" s="190" t="s">
        <v>34</v>
      </c>
      <c r="P32" s="190" t="s">
        <v>12</v>
      </c>
      <c r="Q32" s="190" t="s">
        <v>35</v>
      </c>
      <c r="R32" s="186" t="s">
        <v>14</v>
      </c>
      <c r="S32" s="190" t="s">
        <v>13</v>
      </c>
      <c r="T32" s="190" t="s">
        <v>13</v>
      </c>
      <c r="U32" s="190" t="s">
        <v>13</v>
      </c>
      <c r="V32" s="190" t="s">
        <v>13</v>
      </c>
      <c r="W32" s="190" t="s">
        <v>14</v>
      </c>
      <c r="X32" s="189" t="s">
        <v>195</v>
      </c>
      <c r="Y32" s="191" t="s">
        <v>88</v>
      </c>
      <c r="Z32" s="192">
        <v>44122</v>
      </c>
      <c r="AA32" s="192"/>
      <c r="AB32" s="193" t="s">
        <v>17</v>
      </c>
    </row>
    <row r="33" spans="1:28" s="156" customFormat="1" ht="118.95" customHeight="1" x14ac:dyDescent="0.25">
      <c r="A33" s="268">
        <f t="shared" si="0"/>
        <v>21</v>
      </c>
      <c r="B33" s="186" t="s">
        <v>89</v>
      </c>
      <c r="C33" s="187" t="s">
        <v>1068</v>
      </c>
      <c r="D33" s="187" t="s">
        <v>1634</v>
      </c>
      <c r="E33" s="188" t="s">
        <v>2</v>
      </c>
      <c r="F33" s="189" t="s">
        <v>55</v>
      </c>
      <c r="G33" s="190" t="s">
        <v>4</v>
      </c>
      <c r="H33" s="190" t="s">
        <v>63</v>
      </c>
      <c r="I33" s="190" t="s">
        <v>6</v>
      </c>
      <c r="J33" s="190" t="s">
        <v>1037</v>
      </c>
      <c r="K33" s="190" t="s">
        <v>1659</v>
      </c>
      <c r="L33" s="191" t="str">
        <f>IF(K33="","",VLOOKUP(K33,Listas!$O$3:$P$37,2,FALSE))</f>
        <v>JEFE DE OFICINA DE TECNOLOGÍA DE LA INFORMACIÓN</v>
      </c>
      <c r="M33" s="190" t="s">
        <v>1512</v>
      </c>
      <c r="N33" s="190" t="s">
        <v>1545</v>
      </c>
      <c r="O33" s="190" t="s">
        <v>34</v>
      </c>
      <c r="P33" s="190" t="s">
        <v>35</v>
      </c>
      <c r="Q33" s="190" t="s">
        <v>35</v>
      </c>
      <c r="R33" s="186" t="s">
        <v>14</v>
      </c>
      <c r="S33" s="190" t="s">
        <v>14</v>
      </c>
      <c r="T33" s="190" t="s">
        <v>14</v>
      </c>
      <c r="U33" s="190" t="s">
        <v>14</v>
      </c>
      <c r="V33" s="190" t="s">
        <v>14</v>
      </c>
      <c r="W33" s="190" t="s">
        <v>14</v>
      </c>
      <c r="X33" s="189" t="s">
        <v>195</v>
      </c>
      <c r="Y33" s="191" t="s">
        <v>84</v>
      </c>
      <c r="Z33" s="192">
        <v>44122</v>
      </c>
      <c r="AA33" s="192"/>
      <c r="AB33" s="193" t="s">
        <v>17</v>
      </c>
    </row>
    <row r="34" spans="1:28" s="156" customFormat="1" ht="118.95" customHeight="1" x14ac:dyDescent="0.25">
      <c r="A34" s="268">
        <f t="shared" si="0"/>
        <v>22</v>
      </c>
      <c r="B34" s="186" t="s">
        <v>79</v>
      </c>
      <c r="C34" s="187" t="s">
        <v>28</v>
      </c>
      <c r="D34" s="187" t="s">
        <v>193</v>
      </c>
      <c r="E34" s="188" t="s">
        <v>2</v>
      </c>
      <c r="F34" s="189" t="s">
        <v>1541</v>
      </c>
      <c r="G34" s="190" t="s">
        <v>4</v>
      </c>
      <c r="H34" s="190" t="s">
        <v>5</v>
      </c>
      <c r="I34" s="190" t="s">
        <v>50</v>
      </c>
      <c r="J34" s="190" t="s">
        <v>1037</v>
      </c>
      <c r="K34" s="190" t="s">
        <v>1659</v>
      </c>
      <c r="L34" s="191" t="str">
        <f>IF(K34="","",VLOOKUP(K34,Listas!$O$3:$P$37,2,FALSE))</f>
        <v>JEFE DE OFICINA DE TECNOLOGÍA DE LA INFORMACIÓN</v>
      </c>
      <c r="M34" s="190" t="s">
        <v>1513</v>
      </c>
      <c r="N34" s="190" t="s">
        <v>70</v>
      </c>
      <c r="O34" s="190" t="s">
        <v>21</v>
      </c>
      <c r="P34" s="190" t="s">
        <v>35</v>
      </c>
      <c r="Q34" s="190" t="s">
        <v>35</v>
      </c>
      <c r="R34" s="186" t="s">
        <v>14</v>
      </c>
      <c r="S34" s="190" t="s">
        <v>14</v>
      </c>
      <c r="T34" s="190" t="s">
        <v>14</v>
      </c>
      <c r="U34" s="190" t="s">
        <v>14</v>
      </c>
      <c r="V34" s="190" t="s">
        <v>14</v>
      </c>
      <c r="W34" s="190" t="s">
        <v>14</v>
      </c>
      <c r="X34" s="189" t="s">
        <v>195</v>
      </c>
      <c r="Y34" s="191" t="s">
        <v>22</v>
      </c>
      <c r="Z34" s="192">
        <v>44122</v>
      </c>
      <c r="AA34" s="192"/>
      <c r="AB34" s="193" t="s">
        <v>17</v>
      </c>
    </row>
    <row r="35" spans="1:28" s="156" customFormat="1" ht="118.95" customHeight="1" x14ac:dyDescent="0.25">
      <c r="A35" s="268">
        <f t="shared" si="0"/>
        <v>23</v>
      </c>
      <c r="B35" s="186" t="s">
        <v>46</v>
      </c>
      <c r="C35" s="187" t="s">
        <v>1069</v>
      </c>
      <c r="D35" s="187" t="s">
        <v>1635</v>
      </c>
      <c r="E35" s="188" t="s">
        <v>2</v>
      </c>
      <c r="F35" s="189" t="s">
        <v>55</v>
      </c>
      <c r="G35" s="190" t="s">
        <v>4</v>
      </c>
      <c r="H35" s="190" t="s">
        <v>5</v>
      </c>
      <c r="I35" s="190" t="s">
        <v>50</v>
      </c>
      <c r="J35" s="190" t="s">
        <v>1037</v>
      </c>
      <c r="K35" s="190" t="s">
        <v>1659</v>
      </c>
      <c r="L35" s="191" t="str">
        <f>IF(K35="","",VLOOKUP(K35,Listas!$O$3:$P$37,2,FALSE))</f>
        <v>JEFE DE OFICINA DE TECNOLOGÍA DE LA INFORMACIÓN</v>
      </c>
      <c r="M35" s="190" t="s">
        <v>1512</v>
      </c>
      <c r="N35" s="190" t="s">
        <v>1544</v>
      </c>
      <c r="O35" s="190" t="s">
        <v>78</v>
      </c>
      <c r="P35" s="190" t="s">
        <v>12</v>
      </c>
      <c r="Q35" s="190" t="s">
        <v>35</v>
      </c>
      <c r="R35" s="186" t="s">
        <v>14</v>
      </c>
      <c r="S35" s="190" t="s">
        <v>13</v>
      </c>
      <c r="T35" s="190" t="s">
        <v>13</v>
      </c>
      <c r="U35" s="190" t="s">
        <v>13</v>
      </c>
      <c r="V35" s="190" t="s">
        <v>13</v>
      </c>
      <c r="W35" s="190" t="s">
        <v>14</v>
      </c>
      <c r="X35" s="189" t="s">
        <v>195</v>
      </c>
      <c r="Y35" s="191" t="s">
        <v>22</v>
      </c>
      <c r="Z35" s="192">
        <v>44122</v>
      </c>
      <c r="AA35" s="192"/>
      <c r="AB35" s="193" t="s">
        <v>17</v>
      </c>
    </row>
    <row r="36" spans="1:28" s="156" customFormat="1" ht="118.95" customHeight="1" x14ac:dyDescent="0.25">
      <c r="A36" s="268">
        <f t="shared" si="0"/>
        <v>24</v>
      </c>
      <c r="B36" s="186" t="s">
        <v>89</v>
      </c>
      <c r="C36" s="187" t="s">
        <v>1070</v>
      </c>
      <c r="D36" s="187" t="s">
        <v>1674</v>
      </c>
      <c r="E36" s="188" t="s">
        <v>2</v>
      </c>
      <c r="F36" s="189" t="s">
        <v>55</v>
      </c>
      <c r="G36" s="190" t="s">
        <v>4</v>
      </c>
      <c r="H36" s="190" t="s">
        <v>63</v>
      </c>
      <c r="I36" s="190" t="s">
        <v>6</v>
      </c>
      <c r="J36" s="190" t="s">
        <v>1037</v>
      </c>
      <c r="K36" s="190" t="s">
        <v>1659</v>
      </c>
      <c r="L36" s="191" t="str">
        <f>IF(K36="","",VLOOKUP(K36,Listas!$O$3:$P$37,2,FALSE))</f>
        <v>JEFE DE OFICINA DE TECNOLOGÍA DE LA INFORMACIÓN</v>
      </c>
      <c r="M36" s="190" t="s">
        <v>1513</v>
      </c>
      <c r="N36" s="190" t="s">
        <v>70</v>
      </c>
      <c r="O36" s="190" t="s">
        <v>34</v>
      </c>
      <c r="P36" s="190" t="s">
        <v>12</v>
      </c>
      <c r="Q36" s="190" t="s">
        <v>35</v>
      </c>
      <c r="R36" s="186" t="s">
        <v>14</v>
      </c>
      <c r="S36" s="190" t="s">
        <v>14</v>
      </c>
      <c r="T36" s="190" t="s">
        <v>14</v>
      </c>
      <c r="U36" s="190" t="s">
        <v>14</v>
      </c>
      <c r="V36" s="190" t="s">
        <v>14</v>
      </c>
      <c r="W36" s="190" t="s">
        <v>14</v>
      </c>
      <c r="X36" s="189" t="s">
        <v>195</v>
      </c>
      <c r="Y36" s="191" t="s">
        <v>22</v>
      </c>
      <c r="Z36" s="192">
        <v>44122</v>
      </c>
      <c r="AA36" s="192"/>
      <c r="AB36" s="193" t="s">
        <v>17</v>
      </c>
    </row>
    <row r="37" spans="1:28" s="156" customFormat="1" ht="118.95" customHeight="1" x14ac:dyDescent="0.25">
      <c r="A37" s="268">
        <f t="shared" si="0"/>
        <v>25</v>
      </c>
      <c r="B37" s="186" t="s">
        <v>141</v>
      </c>
      <c r="C37" s="187" t="s">
        <v>1071</v>
      </c>
      <c r="D37" s="187" t="s">
        <v>355</v>
      </c>
      <c r="E37" s="188" t="s">
        <v>2</v>
      </c>
      <c r="F37" s="189" t="s">
        <v>1543</v>
      </c>
      <c r="G37" s="190" t="s">
        <v>4</v>
      </c>
      <c r="H37" s="190" t="s">
        <v>5</v>
      </c>
      <c r="I37" s="190" t="s">
        <v>50</v>
      </c>
      <c r="J37" s="190" t="s">
        <v>1037</v>
      </c>
      <c r="K37" s="190" t="s">
        <v>1659</v>
      </c>
      <c r="L37" s="191" t="str">
        <f>IF(K37="","",VLOOKUP(K37,Listas!$O$3:$P$37,2,FALSE))</f>
        <v>JEFE DE OFICINA DE TECNOLOGÍA DE LA INFORMACIÓN</v>
      </c>
      <c r="M37" s="190" t="s">
        <v>1513</v>
      </c>
      <c r="N37" s="190" t="s">
        <v>1544</v>
      </c>
      <c r="O37" s="190" t="s">
        <v>21</v>
      </c>
      <c r="P37" s="190" t="s">
        <v>12</v>
      </c>
      <c r="Q37" s="190" t="s">
        <v>11</v>
      </c>
      <c r="R37" s="186" t="s">
        <v>14</v>
      </c>
      <c r="S37" s="190" t="s">
        <v>14</v>
      </c>
      <c r="T37" s="190" t="s">
        <v>14</v>
      </c>
      <c r="U37" s="190" t="s">
        <v>14</v>
      </c>
      <c r="V37" s="190" t="s">
        <v>14</v>
      </c>
      <c r="W37" s="190" t="s">
        <v>14</v>
      </c>
      <c r="X37" s="189" t="s">
        <v>195</v>
      </c>
      <c r="Y37" s="191" t="s">
        <v>22</v>
      </c>
      <c r="Z37" s="192">
        <v>44122</v>
      </c>
      <c r="AA37" s="192"/>
      <c r="AB37" s="193" t="s">
        <v>17</v>
      </c>
    </row>
    <row r="38" spans="1:28" s="156" customFormat="1" ht="118.95" customHeight="1" x14ac:dyDescent="0.25">
      <c r="A38" s="268">
        <f t="shared" si="0"/>
        <v>26</v>
      </c>
      <c r="B38" s="186" t="s">
        <v>79</v>
      </c>
      <c r="C38" s="187" t="s">
        <v>28</v>
      </c>
      <c r="D38" s="187" t="s">
        <v>193</v>
      </c>
      <c r="E38" s="188" t="s">
        <v>2</v>
      </c>
      <c r="F38" s="189" t="s">
        <v>1541</v>
      </c>
      <c r="G38" s="190" t="s">
        <v>4</v>
      </c>
      <c r="H38" s="190" t="s">
        <v>5</v>
      </c>
      <c r="I38" s="190" t="s">
        <v>50</v>
      </c>
      <c r="J38" s="190" t="s">
        <v>1037</v>
      </c>
      <c r="K38" s="190" t="s">
        <v>1659</v>
      </c>
      <c r="L38" s="191" t="str">
        <f>IF(K38="","",VLOOKUP(K38,Listas!$O$3:$P$37,2,FALSE))</f>
        <v>JEFE DE OFICINA DE TECNOLOGÍA DE LA INFORMACIÓN</v>
      </c>
      <c r="M38" s="190" t="s">
        <v>1510</v>
      </c>
      <c r="N38" s="190" t="s">
        <v>70</v>
      </c>
      <c r="O38" s="190" t="s">
        <v>21</v>
      </c>
      <c r="P38" s="190" t="s">
        <v>35</v>
      </c>
      <c r="Q38" s="190" t="s">
        <v>35</v>
      </c>
      <c r="R38" s="186" t="s">
        <v>14</v>
      </c>
      <c r="S38" s="190" t="s">
        <v>14</v>
      </c>
      <c r="T38" s="190" t="s">
        <v>14</v>
      </c>
      <c r="U38" s="190" t="s">
        <v>14</v>
      </c>
      <c r="V38" s="190" t="s">
        <v>14</v>
      </c>
      <c r="W38" s="190" t="s">
        <v>14</v>
      </c>
      <c r="X38" s="189" t="s">
        <v>195</v>
      </c>
      <c r="Y38" s="191" t="s">
        <v>22</v>
      </c>
      <c r="Z38" s="192">
        <v>44122</v>
      </c>
      <c r="AA38" s="192"/>
      <c r="AB38" s="193" t="s">
        <v>17</v>
      </c>
    </row>
    <row r="39" spans="1:28" s="156" customFormat="1" ht="118.95" customHeight="1" x14ac:dyDescent="0.25">
      <c r="A39" s="268">
        <f t="shared" si="0"/>
        <v>27</v>
      </c>
      <c r="B39" s="186" t="s">
        <v>27</v>
      </c>
      <c r="C39" s="187" t="s">
        <v>1072</v>
      </c>
      <c r="D39" s="187" t="s">
        <v>1636</v>
      </c>
      <c r="E39" s="188" t="s">
        <v>2</v>
      </c>
      <c r="F39" s="189" t="s">
        <v>55</v>
      </c>
      <c r="G39" s="190" t="s">
        <v>4</v>
      </c>
      <c r="H39" s="190" t="s">
        <v>5</v>
      </c>
      <c r="I39" s="190" t="s">
        <v>50</v>
      </c>
      <c r="J39" s="190" t="s">
        <v>1037</v>
      </c>
      <c r="K39" s="190" t="s">
        <v>1659</v>
      </c>
      <c r="L39" s="191" t="str">
        <f>IF(K39="","",VLOOKUP(K39,Listas!$O$3:$P$37,2,FALSE))</f>
        <v>JEFE DE OFICINA DE TECNOLOGÍA DE LA INFORMACIÓN</v>
      </c>
      <c r="M39" s="190" t="s">
        <v>1513</v>
      </c>
      <c r="N39" s="190" t="s">
        <v>70</v>
      </c>
      <c r="O39" s="190" t="s">
        <v>21</v>
      </c>
      <c r="P39" s="190" t="s">
        <v>35</v>
      </c>
      <c r="Q39" s="190" t="s">
        <v>35</v>
      </c>
      <c r="R39" s="186" t="s">
        <v>14</v>
      </c>
      <c r="S39" s="190" t="s">
        <v>14</v>
      </c>
      <c r="T39" s="190" t="s">
        <v>14</v>
      </c>
      <c r="U39" s="190" t="s">
        <v>14</v>
      </c>
      <c r="V39" s="190" t="s">
        <v>14</v>
      </c>
      <c r="W39" s="190" t="s">
        <v>14</v>
      </c>
      <c r="X39" s="189" t="s">
        <v>195</v>
      </c>
      <c r="Y39" s="191" t="s">
        <v>22</v>
      </c>
      <c r="Z39" s="192">
        <v>44122</v>
      </c>
      <c r="AA39" s="192"/>
      <c r="AB39" s="193" t="s">
        <v>17</v>
      </c>
    </row>
    <row r="40" spans="1:28" s="156" customFormat="1" ht="118.95" customHeight="1" x14ac:dyDescent="0.25">
      <c r="A40" s="268">
        <f t="shared" si="0"/>
        <v>28</v>
      </c>
      <c r="B40" s="186" t="s">
        <v>53</v>
      </c>
      <c r="C40" s="187" t="s">
        <v>1073</v>
      </c>
      <c r="D40" s="187" t="s">
        <v>1675</v>
      </c>
      <c r="E40" s="188" t="s">
        <v>2</v>
      </c>
      <c r="F40" s="189" t="s">
        <v>55</v>
      </c>
      <c r="G40" s="190" t="s">
        <v>4</v>
      </c>
      <c r="H40" s="190" t="s">
        <v>5</v>
      </c>
      <c r="I40" s="190" t="s">
        <v>50</v>
      </c>
      <c r="J40" s="190" t="s">
        <v>1037</v>
      </c>
      <c r="K40" s="190" t="s">
        <v>1659</v>
      </c>
      <c r="L40" s="191" t="str">
        <f>IF(K40="","",VLOOKUP(K40,Listas!$O$3:$P$37,2,FALSE))</f>
        <v>JEFE DE OFICINA DE TECNOLOGÍA DE LA INFORMACIÓN</v>
      </c>
      <c r="M40" s="190" t="s">
        <v>1513</v>
      </c>
      <c r="N40" s="190" t="s">
        <v>1544</v>
      </c>
      <c r="O40" s="190" t="s">
        <v>34</v>
      </c>
      <c r="P40" s="190" t="s">
        <v>12</v>
      </c>
      <c r="Q40" s="190" t="s">
        <v>35</v>
      </c>
      <c r="R40" s="186" t="s">
        <v>14</v>
      </c>
      <c r="S40" s="190" t="s">
        <v>14</v>
      </c>
      <c r="T40" s="190" t="s">
        <v>14</v>
      </c>
      <c r="U40" s="190" t="s">
        <v>14</v>
      </c>
      <c r="V40" s="190" t="s">
        <v>14</v>
      </c>
      <c r="W40" s="190" t="s">
        <v>14</v>
      </c>
      <c r="X40" s="189" t="s">
        <v>195</v>
      </c>
      <c r="Y40" s="191" t="s">
        <v>22</v>
      </c>
      <c r="Z40" s="192">
        <v>44122</v>
      </c>
      <c r="AA40" s="192"/>
      <c r="AB40" s="193" t="s">
        <v>17</v>
      </c>
    </row>
    <row r="41" spans="1:28" s="156" customFormat="1" ht="118.95" customHeight="1" x14ac:dyDescent="0.25">
      <c r="A41" s="268">
        <f t="shared" si="0"/>
        <v>29</v>
      </c>
      <c r="B41" s="186" t="s">
        <v>53</v>
      </c>
      <c r="C41" s="187" t="s">
        <v>1074</v>
      </c>
      <c r="D41" s="187" t="s">
        <v>1676</v>
      </c>
      <c r="E41" s="188" t="s">
        <v>2</v>
      </c>
      <c r="F41" s="189" t="s">
        <v>55</v>
      </c>
      <c r="G41" s="190" t="s">
        <v>4</v>
      </c>
      <c r="H41" s="190" t="s">
        <v>5</v>
      </c>
      <c r="I41" s="190" t="s">
        <v>50</v>
      </c>
      <c r="J41" s="190" t="s">
        <v>1037</v>
      </c>
      <c r="K41" s="190" t="s">
        <v>1659</v>
      </c>
      <c r="L41" s="191" t="str">
        <f>IF(K41="","",VLOOKUP(K41,Listas!$O$3:$P$37,2,FALSE))</f>
        <v>JEFE DE OFICINA DE TECNOLOGÍA DE LA INFORMACIÓN</v>
      </c>
      <c r="M41" s="190" t="s">
        <v>1513</v>
      </c>
      <c r="N41" s="190" t="s">
        <v>1544</v>
      </c>
      <c r="O41" s="190" t="s">
        <v>34</v>
      </c>
      <c r="P41" s="190" t="s">
        <v>12</v>
      </c>
      <c r="Q41" s="190" t="s">
        <v>35</v>
      </c>
      <c r="R41" s="186" t="s">
        <v>14</v>
      </c>
      <c r="S41" s="190" t="s">
        <v>14</v>
      </c>
      <c r="T41" s="190" t="s">
        <v>14</v>
      </c>
      <c r="U41" s="190" t="s">
        <v>14</v>
      </c>
      <c r="V41" s="190" t="s">
        <v>14</v>
      </c>
      <c r="W41" s="190" t="s">
        <v>14</v>
      </c>
      <c r="X41" s="189" t="s">
        <v>195</v>
      </c>
      <c r="Y41" s="191" t="s">
        <v>22</v>
      </c>
      <c r="Z41" s="192">
        <v>44122</v>
      </c>
      <c r="AA41" s="192"/>
      <c r="AB41" s="193" t="s">
        <v>17</v>
      </c>
    </row>
    <row r="42" spans="1:28" s="156" customFormat="1" ht="118.95" customHeight="1" x14ac:dyDescent="0.25">
      <c r="A42" s="268">
        <f t="shared" si="0"/>
        <v>30</v>
      </c>
      <c r="B42" s="186" t="s">
        <v>53</v>
      </c>
      <c r="C42" s="187" t="s">
        <v>1075</v>
      </c>
      <c r="D42" s="187" t="s">
        <v>1675</v>
      </c>
      <c r="E42" s="188" t="s">
        <v>2</v>
      </c>
      <c r="F42" s="189" t="s">
        <v>55</v>
      </c>
      <c r="G42" s="190" t="s">
        <v>4</v>
      </c>
      <c r="H42" s="190" t="s">
        <v>5</v>
      </c>
      <c r="I42" s="190" t="s">
        <v>50</v>
      </c>
      <c r="J42" s="190" t="s">
        <v>1037</v>
      </c>
      <c r="K42" s="190" t="s">
        <v>1659</v>
      </c>
      <c r="L42" s="191" t="str">
        <f>IF(K42="","",VLOOKUP(K42,Listas!$O$3:$P$37,2,FALSE))</f>
        <v>JEFE DE OFICINA DE TECNOLOGÍA DE LA INFORMACIÓN</v>
      </c>
      <c r="M42" s="190" t="s">
        <v>1513</v>
      </c>
      <c r="N42" s="190" t="s">
        <v>1544</v>
      </c>
      <c r="O42" s="190" t="s">
        <v>34</v>
      </c>
      <c r="P42" s="190" t="s">
        <v>12</v>
      </c>
      <c r="Q42" s="190" t="s">
        <v>35</v>
      </c>
      <c r="R42" s="186" t="s">
        <v>14</v>
      </c>
      <c r="S42" s="190" t="s">
        <v>14</v>
      </c>
      <c r="T42" s="190" t="s">
        <v>14</v>
      </c>
      <c r="U42" s="190" t="s">
        <v>14</v>
      </c>
      <c r="V42" s="190" t="s">
        <v>14</v>
      </c>
      <c r="W42" s="190" t="s">
        <v>14</v>
      </c>
      <c r="X42" s="189" t="s">
        <v>195</v>
      </c>
      <c r="Y42" s="191" t="s">
        <v>22</v>
      </c>
      <c r="Z42" s="192">
        <v>44122</v>
      </c>
      <c r="AA42" s="192"/>
      <c r="AB42" s="193" t="s">
        <v>17</v>
      </c>
    </row>
    <row r="43" spans="1:28" s="156" customFormat="1" ht="118.95" customHeight="1" x14ac:dyDescent="0.25">
      <c r="A43" s="268">
        <f t="shared" si="0"/>
        <v>31</v>
      </c>
      <c r="B43" s="186" t="s">
        <v>46</v>
      </c>
      <c r="C43" s="187" t="s">
        <v>1076</v>
      </c>
      <c r="D43" s="187" t="s">
        <v>85</v>
      </c>
      <c r="E43" s="188" t="s">
        <v>2</v>
      </c>
      <c r="F43" s="189" t="s">
        <v>1542</v>
      </c>
      <c r="G43" s="190" t="s">
        <v>4</v>
      </c>
      <c r="H43" s="190" t="s">
        <v>5</v>
      </c>
      <c r="I43" s="190" t="s">
        <v>50</v>
      </c>
      <c r="J43" s="190" t="s">
        <v>1037</v>
      </c>
      <c r="K43" s="190" t="s">
        <v>1659</v>
      </c>
      <c r="L43" s="191" t="str">
        <f>IF(K43="","",VLOOKUP(K43,Listas!$O$3:$P$37,2,FALSE))</f>
        <v>JEFE DE OFICINA DE TECNOLOGÍA DE LA INFORMACIÓN</v>
      </c>
      <c r="M43" s="190" t="s">
        <v>1513</v>
      </c>
      <c r="N43" s="190" t="s">
        <v>70</v>
      </c>
      <c r="O43" s="190" t="s">
        <v>34</v>
      </c>
      <c r="P43" s="190" t="s">
        <v>12</v>
      </c>
      <c r="Q43" s="190" t="s">
        <v>35</v>
      </c>
      <c r="R43" s="186" t="s">
        <v>14</v>
      </c>
      <c r="S43" s="190" t="s">
        <v>13</v>
      </c>
      <c r="T43" s="190" t="s">
        <v>14</v>
      </c>
      <c r="U43" s="190" t="s">
        <v>14</v>
      </c>
      <c r="V43" s="190" t="s">
        <v>14</v>
      </c>
      <c r="W43" s="190" t="s">
        <v>14</v>
      </c>
      <c r="X43" s="189" t="s">
        <v>195</v>
      </c>
      <c r="Y43" s="191" t="s">
        <v>22</v>
      </c>
      <c r="Z43" s="192">
        <v>44122</v>
      </c>
      <c r="AA43" s="192"/>
      <c r="AB43" s="193" t="s">
        <v>17</v>
      </c>
    </row>
    <row r="44" spans="1:28" s="156" customFormat="1" ht="118.95" customHeight="1" x14ac:dyDescent="0.25">
      <c r="A44" s="268">
        <f t="shared" si="0"/>
        <v>32</v>
      </c>
      <c r="B44" s="186" t="s">
        <v>89</v>
      </c>
      <c r="C44" s="187" t="s">
        <v>1077</v>
      </c>
      <c r="D44" s="187" t="s">
        <v>1637</v>
      </c>
      <c r="E44" s="188" t="s">
        <v>2</v>
      </c>
      <c r="F44" s="189" t="s">
        <v>55</v>
      </c>
      <c r="G44" s="190" t="s">
        <v>4</v>
      </c>
      <c r="H44" s="190" t="s">
        <v>63</v>
      </c>
      <c r="I44" s="190" t="s">
        <v>6</v>
      </c>
      <c r="J44" s="190" t="s">
        <v>1037</v>
      </c>
      <c r="K44" s="190" t="s">
        <v>1659</v>
      </c>
      <c r="L44" s="191" t="str">
        <f>IF(K44="","",VLOOKUP(K44,Listas!$O$3:$P$37,2,FALSE))</f>
        <v>JEFE DE OFICINA DE TECNOLOGÍA DE LA INFORMACIÓN</v>
      </c>
      <c r="M44" s="190" t="s">
        <v>1514</v>
      </c>
      <c r="N44" s="190" t="s">
        <v>1544</v>
      </c>
      <c r="O44" s="190" t="s">
        <v>34</v>
      </c>
      <c r="P44" s="190" t="s">
        <v>35</v>
      </c>
      <c r="Q44" s="190" t="s">
        <v>35</v>
      </c>
      <c r="R44" s="186" t="s">
        <v>14</v>
      </c>
      <c r="S44" s="190" t="s">
        <v>14</v>
      </c>
      <c r="T44" s="190" t="s">
        <v>14</v>
      </c>
      <c r="U44" s="190" t="s">
        <v>14</v>
      </c>
      <c r="V44" s="190" t="s">
        <v>14</v>
      </c>
      <c r="W44" s="190" t="s">
        <v>14</v>
      </c>
      <c r="X44" s="189" t="s">
        <v>195</v>
      </c>
      <c r="Y44" s="191" t="s">
        <v>22</v>
      </c>
      <c r="Z44" s="192">
        <v>44122</v>
      </c>
      <c r="AA44" s="192"/>
      <c r="AB44" s="193" t="s">
        <v>17</v>
      </c>
    </row>
    <row r="45" spans="1:28" s="156" customFormat="1" ht="118.95" customHeight="1" x14ac:dyDescent="0.25">
      <c r="A45" s="268">
        <f t="shared" si="0"/>
        <v>33</v>
      </c>
      <c r="B45" s="186" t="s">
        <v>79</v>
      </c>
      <c r="C45" s="187" t="s">
        <v>28</v>
      </c>
      <c r="D45" s="187" t="s">
        <v>193</v>
      </c>
      <c r="E45" s="188" t="s">
        <v>2</v>
      </c>
      <c r="F45" s="189" t="s">
        <v>1541</v>
      </c>
      <c r="G45" s="190" t="s">
        <v>4</v>
      </c>
      <c r="H45" s="190" t="s">
        <v>5</v>
      </c>
      <c r="I45" s="190" t="s">
        <v>50</v>
      </c>
      <c r="J45" s="190" t="s">
        <v>1037</v>
      </c>
      <c r="K45" s="190" t="s">
        <v>1659</v>
      </c>
      <c r="L45" s="191" t="str">
        <f>IF(K45="","",VLOOKUP(K45,Listas!$O$3:$P$37,2,FALSE))</f>
        <v>JEFE DE OFICINA DE TECNOLOGÍA DE LA INFORMACIÓN</v>
      </c>
      <c r="M45" s="190" t="s">
        <v>1512</v>
      </c>
      <c r="N45" s="190" t="s">
        <v>70</v>
      </c>
      <c r="O45" s="190" t="s">
        <v>21</v>
      </c>
      <c r="P45" s="190" t="s">
        <v>35</v>
      </c>
      <c r="Q45" s="190" t="s">
        <v>35</v>
      </c>
      <c r="R45" s="186" t="s">
        <v>14</v>
      </c>
      <c r="S45" s="190" t="s">
        <v>14</v>
      </c>
      <c r="T45" s="190" t="s">
        <v>14</v>
      </c>
      <c r="U45" s="190" t="s">
        <v>14</v>
      </c>
      <c r="V45" s="190" t="s">
        <v>14</v>
      </c>
      <c r="W45" s="190" t="s">
        <v>14</v>
      </c>
      <c r="X45" s="189" t="s">
        <v>195</v>
      </c>
      <c r="Y45" s="191" t="s">
        <v>22</v>
      </c>
      <c r="Z45" s="192">
        <v>44122</v>
      </c>
      <c r="AA45" s="192"/>
      <c r="AB45" s="193" t="s">
        <v>17</v>
      </c>
    </row>
    <row r="46" spans="1:28" s="156" customFormat="1" ht="118.95" customHeight="1" x14ac:dyDescent="0.25">
      <c r="A46" s="268">
        <f t="shared" si="0"/>
        <v>34</v>
      </c>
      <c r="B46" s="186" t="s">
        <v>79</v>
      </c>
      <c r="C46" s="187" t="s">
        <v>28</v>
      </c>
      <c r="D46" s="187" t="s">
        <v>193</v>
      </c>
      <c r="E46" s="188" t="s">
        <v>2</v>
      </c>
      <c r="F46" s="189" t="s">
        <v>1541</v>
      </c>
      <c r="G46" s="190" t="s">
        <v>4</v>
      </c>
      <c r="H46" s="190" t="s">
        <v>5</v>
      </c>
      <c r="I46" s="190" t="s">
        <v>50</v>
      </c>
      <c r="J46" s="190" t="s">
        <v>1037</v>
      </c>
      <c r="K46" s="190" t="s">
        <v>1659</v>
      </c>
      <c r="L46" s="191" t="str">
        <f>IF(K46="","",VLOOKUP(K46,Listas!$O$3:$P$37,2,FALSE))</f>
        <v>JEFE DE OFICINA DE TECNOLOGÍA DE LA INFORMACIÓN</v>
      </c>
      <c r="M46" s="190" t="s">
        <v>1514</v>
      </c>
      <c r="N46" s="190" t="s">
        <v>70</v>
      </c>
      <c r="O46" s="190" t="s">
        <v>21</v>
      </c>
      <c r="P46" s="190" t="s">
        <v>35</v>
      </c>
      <c r="Q46" s="190" t="s">
        <v>35</v>
      </c>
      <c r="R46" s="186" t="s">
        <v>14</v>
      </c>
      <c r="S46" s="190" t="s">
        <v>14</v>
      </c>
      <c r="T46" s="190" t="s">
        <v>14</v>
      </c>
      <c r="U46" s="190" t="s">
        <v>14</v>
      </c>
      <c r="V46" s="190" t="s">
        <v>14</v>
      </c>
      <c r="W46" s="190" t="s">
        <v>14</v>
      </c>
      <c r="X46" s="189" t="s">
        <v>195</v>
      </c>
      <c r="Y46" s="191" t="s">
        <v>22</v>
      </c>
      <c r="Z46" s="192">
        <v>44122</v>
      </c>
      <c r="AA46" s="192"/>
      <c r="AB46" s="193" t="s">
        <v>17</v>
      </c>
    </row>
    <row r="47" spans="1:28" s="156" customFormat="1" ht="118.95" customHeight="1" x14ac:dyDescent="0.25">
      <c r="A47" s="268">
        <f t="shared" si="0"/>
        <v>35</v>
      </c>
      <c r="B47" s="186" t="s">
        <v>46</v>
      </c>
      <c r="C47" s="187" t="s">
        <v>1078</v>
      </c>
      <c r="D47" s="187" t="s">
        <v>47</v>
      </c>
      <c r="E47" s="188" t="s">
        <v>2</v>
      </c>
      <c r="F47" s="189" t="s">
        <v>48</v>
      </c>
      <c r="G47" s="190" t="s">
        <v>49</v>
      </c>
      <c r="H47" s="190" t="s">
        <v>5</v>
      </c>
      <c r="I47" s="190" t="s">
        <v>50</v>
      </c>
      <c r="J47" s="190" t="s">
        <v>1037</v>
      </c>
      <c r="K47" s="190" t="s">
        <v>1659</v>
      </c>
      <c r="L47" s="191" t="str">
        <f>IF(K47="","",VLOOKUP(K47,Listas!$O$3:$P$37,2,FALSE))</f>
        <v>JEFE DE OFICINA DE TECNOLOGÍA DE LA INFORMACIÓN</v>
      </c>
      <c r="M47" s="190" t="s">
        <v>51</v>
      </c>
      <c r="N47" s="190" t="s">
        <v>52</v>
      </c>
      <c r="O47" s="190" t="s">
        <v>21</v>
      </c>
      <c r="P47" s="190" t="s">
        <v>35</v>
      </c>
      <c r="Q47" s="190" t="s">
        <v>35</v>
      </c>
      <c r="R47" s="186" t="s">
        <v>14</v>
      </c>
      <c r="S47" s="190" t="s">
        <v>14</v>
      </c>
      <c r="T47" s="190" t="s">
        <v>14</v>
      </c>
      <c r="U47" s="190" t="s">
        <v>14</v>
      </c>
      <c r="V47" s="190" t="s">
        <v>14</v>
      </c>
      <c r="W47" s="190" t="s">
        <v>14</v>
      </c>
      <c r="X47" s="189" t="s">
        <v>58</v>
      </c>
      <c r="Y47" s="191" t="s">
        <v>22</v>
      </c>
      <c r="Z47" s="192">
        <v>43299</v>
      </c>
      <c r="AA47" s="192"/>
      <c r="AB47" s="193" t="s">
        <v>17</v>
      </c>
    </row>
    <row r="48" spans="1:28" s="156" customFormat="1" ht="118.95" customHeight="1" x14ac:dyDescent="0.25">
      <c r="A48" s="268">
        <f t="shared" si="0"/>
        <v>36</v>
      </c>
      <c r="B48" s="186" t="s">
        <v>53</v>
      </c>
      <c r="C48" s="187" t="s">
        <v>1079</v>
      </c>
      <c r="D48" s="187" t="s">
        <v>54</v>
      </c>
      <c r="E48" s="188" t="s">
        <v>2</v>
      </c>
      <c r="F48" s="189" t="s">
        <v>55</v>
      </c>
      <c r="G48" s="190" t="s">
        <v>4</v>
      </c>
      <c r="H48" s="190" t="s">
        <v>5</v>
      </c>
      <c r="I48" s="190" t="s">
        <v>50</v>
      </c>
      <c r="J48" s="190" t="s">
        <v>1037</v>
      </c>
      <c r="K48" s="190" t="s">
        <v>1659</v>
      </c>
      <c r="L48" s="191" t="str">
        <f>IF(K48="","",VLOOKUP(K48,Listas!$O$3:$P$37,2,FALSE))</f>
        <v>JEFE DE OFICINA DE TECNOLOGÍA DE LA INFORMACIÓN</v>
      </c>
      <c r="M48" s="190" t="s">
        <v>56</v>
      </c>
      <c r="N48" s="190" t="s">
        <v>57</v>
      </c>
      <c r="O48" s="190" t="s">
        <v>34</v>
      </c>
      <c r="P48" s="190" t="s">
        <v>12</v>
      </c>
      <c r="Q48" s="190" t="s">
        <v>35</v>
      </c>
      <c r="R48" s="186" t="s">
        <v>14</v>
      </c>
      <c r="S48" s="190" t="s">
        <v>14</v>
      </c>
      <c r="T48" s="190" t="s">
        <v>14</v>
      </c>
      <c r="U48" s="190" t="s">
        <v>14</v>
      </c>
      <c r="V48" s="190" t="s">
        <v>14</v>
      </c>
      <c r="W48" s="190" t="s">
        <v>14</v>
      </c>
      <c r="X48" s="189" t="s">
        <v>58</v>
      </c>
      <c r="Y48" s="191" t="s">
        <v>59</v>
      </c>
      <c r="Z48" s="192">
        <v>45201</v>
      </c>
      <c r="AA48" s="192"/>
      <c r="AB48" s="193" t="s">
        <v>17</v>
      </c>
    </row>
    <row r="49" spans="1:28" s="156" customFormat="1" ht="118.95" customHeight="1" x14ac:dyDescent="0.25">
      <c r="A49" s="268">
        <f t="shared" si="0"/>
        <v>37</v>
      </c>
      <c r="B49" s="186" t="s">
        <v>60</v>
      </c>
      <c r="C49" s="187" t="s">
        <v>1080</v>
      </c>
      <c r="D49" s="187" t="s">
        <v>1677</v>
      </c>
      <c r="E49" s="188" t="s">
        <v>61</v>
      </c>
      <c r="F49" s="189" t="s">
        <v>62</v>
      </c>
      <c r="G49" s="190" t="s">
        <v>49</v>
      </c>
      <c r="H49" s="190" t="s">
        <v>63</v>
      </c>
      <c r="I49" s="190" t="s">
        <v>50</v>
      </c>
      <c r="J49" s="190" t="s">
        <v>1037</v>
      </c>
      <c r="K49" s="190" t="s">
        <v>1659</v>
      </c>
      <c r="L49" s="191" t="str">
        <f>IF(K49="","",VLOOKUP(K49,Listas!$O$3:$P$37,2,FALSE))</f>
        <v>JEFE DE OFICINA DE TECNOLOGÍA DE LA INFORMACIÓN</v>
      </c>
      <c r="M49" s="190" t="s">
        <v>64</v>
      </c>
      <c r="N49" s="190" t="s">
        <v>65</v>
      </c>
      <c r="O49" s="190" t="s">
        <v>10</v>
      </c>
      <c r="P49" s="190" t="s">
        <v>1767</v>
      </c>
      <c r="Q49" s="190" t="s">
        <v>12</v>
      </c>
      <c r="R49" s="186" t="s">
        <v>14</v>
      </c>
      <c r="S49" s="190" t="s">
        <v>14</v>
      </c>
      <c r="T49" s="190" t="s">
        <v>14</v>
      </c>
      <c r="U49" s="190" t="s">
        <v>14</v>
      </c>
      <c r="V49" s="190" t="s">
        <v>14</v>
      </c>
      <c r="W49" s="190" t="s">
        <v>14</v>
      </c>
      <c r="X49" s="189" t="s">
        <v>58</v>
      </c>
      <c r="Y49" s="191" t="s">
        <v>22</v>
      </c>
      <c r="Z49" s="192">
        <v>45201</v>
      </c>
      <c r="AA49" s="192"/>
      <c r="AB49" s="193" t="s">
        <v>17</v>
      </c>
    </row>
    <row r="50" spans="1:28" s="156" customFormat="1" ht="118.95" customHeight="1" x14ac:dyDescent="0.25">
      <c r="A50" s="268">
        <f t="shared" si="0"/>
        <v>38</v>
      </c>
      <c r="B50" s="186" t="s">
        <v>60</v>
      </c>
      <c r="C50" s="187" t="s">
        <v>1081</v>
      </c>
      <c r="D50" s="187" t="s">
        <v>1299</v>
      </c>
      <c r="E50" s="188" t="s">
        <v>61</v>
      </c>
      <c r="F50" s="189" t="s">
        <v>66</v>
      </c>
      <c r="G50" s="190" t="s">
        <v>49</v>
      </c>
      <c r="H50" s="190" t="s">
        <v>63</v>
      </c>
      <c r="I50" s="190" t="s">
        <v>50</v>
      </c>
      <c r="J50" s="190" t="s">
        <v>1037</v>
      </c>
      <c r="K50" s="190" t="s">
        <v>1659</v>
      </c>
      <c r="L50" s="191" t="str">
        <f>IF(K50="","",VLOOKUP(K50,Listas!$O$3:$P$37,2,FALSE))</f>
        <v>JEFE DE OFICINA DE TECNOLOGÍA DE LA INFORMACIÓN</v>
      </c>
      <c r="M50" s="190" t="s">
        <v>64</v>
      </c>
      <c r="N50" s="190" t="s">
        <v>57</v>
      </c>
      <c r="O50" s="190" t="s">
        <v>34</v>
      </c>
      <c r="P50" s="190" t="s">
        <v>1767</v>
      </c>
      <c r="Q50" s="190" t="s">
        <v>35</v>
      </c>
      <c r="R50" s="186" t="s">
        <v>14</v>
      </c>
      <c r="S50" s="190" t="s">
        <v>14</v>
      </c>
      <c r="T50" s="190" t="s">
        <v>14</v>
      </c>
      <c r="U50" s="190" t="s">
        <v>14</v>
      </c>
      <c r="V50" s="190" t="s">
        <v>14</v>
      </c>
      <c r="W50" s="190" t="s">
        <v>14</v>
      </c>
      <c r="X50" s="189" t="s">
        <v>58</v>
      </c>
      <c r="Y50" s="191" t="s">
        <v>22</v>
      </c>
      <c r="Z50" s="192">
        <v>45201</v>
      </c>
      <c r="AA50" s="192"/>
      <c r="AB50" s="193" t="s">
        <v>17</v>
      </c>
    </row>
    <row r="51" spans="1:28" s="156" customFormat="1" ht="118.95" customHeight="1" x14ac:dyDescent="0.25">
      <c r="A51" s="268">
        <f t="shared" si="0"/>
        <v>39</v>
      </c>
      <c r="B51" s="186" t="s">
        <v>46</v>
      </c>
      <c r="C51" s="187" t="s">
        <v>1082</v>
      </c>
      <c r="D51" s="187" t="s">
        <v>67</v>
      </c>
      <c r="E51" s="188" t="s">
        <v>31</v>
      </c>
      <c r="F51" s="189" t="s">
        <v>68</v>
      </c>
      <c r="G51" s="190" t="s">
        <v>4</v>
      </c>
      <c r="H51" s="190" t="s">
        <v>63</v>
      </c>
      <c r="I51" s="190" t="s">
        <v>6</v>
      </c>
      <c r="J51" s="190" t="s">
        <v>1037</v>
      </c>
      <c r="K51" s="190" t="s">
        <v>1659</v>
      </c>
      <c r="L51" s="191" t="str">
        <f>IF(K51="","",VLOOKUP(K51,Listas!$O$3:$P$37,2,FALSE))</f>
        <v>JEFE DE OFICINA DE TECNOLOGÍA DE LA INFORMACIÓN</v>
      </c>
      <c r="M51" s="190" t="s">
        <v>69</v>
      </c>
      <c r="N51" s="190" t="s">
        <v>70</v>
      </c>
      <c r="O51" s="190" t="s">
        <v>21</v>
      </c>
      <c r="P51" s="190" t="s">
        <v>35</v>
      </c>
      <c r="Q51" s="190" t="s">
        <v>35</v>
      </c>
      <c r="R51" s="186" t="s">
        <v>14</v>
      </c>
      <c r="S51" s="190" t="s">
        <v>14</v>
      </c>
      <c r="T51" s="190" t="s">
        <v>14</v>
      </c>
      <c r="U51" s="190" t="s">
        <v>14</v>
      </c>
      <c r="V51" s="190" t="s">
        <v>14</v>
      </c>
      <c r="W51" s="190" t="s">
        <v>14</v>
      </c>
      <c r="X51" s="189" t="s">
        <v>58</v>
      </c>
      <c r="Y51" s="191" t="s">
        <v>22</v>
      </c>
      <c r="Z51" s="192">
        <v>45201</v>
      </c>
      <c r="AA51" s="192"/>
      <c r="AB51" s="193" t="s">
        <v>17</v>
      </c>
    </row>
    <row r="52" spans="1:28" s="156" customFormat="1" ht="118.95" customHeight="1" x14ac:dyDescent="0.25">
      <c r="A52" s="268">
        <f t="shared" si="0"/>
        <v>40</v>
      </c>
      <c r="B52" s="186" t="s">
        <v>30</v>
      </c>
      <c r="C52" s="187" t="s">
        <v>1083</v>
      </c>
      <c r="D52" s="187" t="s">
        <v>71</v>
      </c>
      <c r="E52" s="188" t="s">
        <v>31</v>
      </c>
      <c r="F52" s="189" t="s">
        <v>72</v>
      </c>
      <c r="G52" s="190" t="s">
        <v>4</v>
      </c>
      <c r="H52" s="190" t="s">
        <v>63</v>
      </c>
      <c r="I52" s="190" t="s">
        <v>73</v>
      </c>
      <c r="J52" s="190" t="s">
        <v>1037</v>
      </c>
      <c r="K52" s="190" t="s">
        <v>1659</v>
      </c>
      <c r="L52" s="191" t="str">
        <f>IF(K52="","",VLOOKUP(K52,Listas!$O$3:$P$37,2,FALSE))</f>
        <v>JEFE DE OFICINA DE TECNOLOGÍA DE LA INFORMACIÓN</v>
      </c>
      <c r="M52" s="190" t="s">
        <v>64</v>
      </c>
      <c r="N52" s="190" t="s">
        <v>70</v>
      </c>
      <c r="O52" s="190" t="s">
        <v>34</v>
      </c>
      <c r="P52" s="190" t="s">
        <v>1767</v>
      </c>
      <c r="Q52" s="190" t="s">
        <v>12</v>
      </c>
      <c r="R52" s="186" t="s">
        <v>14</v>
      </c>
      <c r="S52" s="190" t="s">
        <v>14</v>
      </c>
      <c r="T52" s="190" t="s">
        <v>14</v>
      </c>
      <c r="U52" s="190" t="s">
        <v>14</v>
      </c>
      <c r="V52" s="190" t="s">
        <v>14</v>
      </c>
      <c r="W52" s="190" t="s">
        <v>14</v>
      </c>
      <c r="X52" s="189" t="s">
        <v>58</v>
      </c>
      <c r="Y52" s="191" t="s">
        <v>22</v>
      </c>
      <c r="Z52" s="192">
        <v>45201</v>
      </c>
      <c r="AA52" s="192"/>
      <c r="AB52" s="193" t="s">
        <v>17</v>
      </c>
    </row>
    <row r="53" spans="1:28" s="156" customFormat="1" ht="118.95" customHeight="1" x14ac:dyDescent="0.25">
      <c r="A53" s="268">
        <f t="shared" si="0"/>
        <v>41</v>
      </c>
      <c r="B53" s="186" t="s">
        <v>46</v>
      </c>
      <c r="C53" s="187" t="s">
        <v>1084</v>
      </c>
      <c r="D53" s="187" t="s">
        <v>74</v>
      </c>
      <c r="E53" s="188" t="s">
        <v>2</v>
      </c>
      <c r="F53" s="189" t="s">
        <v>68</v>
      </c>
      <c r="G53" s="190" t="s">
        <v>4</v>
      </c>
      <c r="H53" s="190" t="s">
        <v>63</v>
      </c>
      <c r="I53" s="190" t="s">
        <v>6</v>
      </c>
      <c r="J53" s="190" t="s">
        <v>1037</v>
      </c>
      <c r="K53" s="190" t="s">
        <v>1659</v>
      </c>
      <c r="L53" s="191" t="str">
        <f>IF(K53="","",VLOOKUP(K53,Listas!$O$3:$P$37,2,FALSE))</f>
        <v>JEFE DE OFICINA DE TECNOLOGÍA DE LA INFORMACIÓN</v>
      </c>
      <c r="M53" s="190" t="s">
        <v>69</v>
      </c>
      <c r="N53" s="190" t="s">
        <v>70</v>
      </c>
      <c r="O53" s="190" t="s">
        <v>21</v>
      </c>
      <c r="P53" s="190" t="s">
        <v>35</v>
      </c>
      <c r="Q53" s="190" t="s">
        <v>35</v>
      </c>
      <c r="R53" s="186" t="s">
        <v>14</v>
      </c>
      <c r="S53" s="190" t="s">
        <v>14</v>
      </c>
      <c r="T53" s="190" t="s">
        <v>14</v>
      </c>
      <c r="U53" s="190" t="s">
        <v>14</v>
      </c>
      <c r="V53" s="190" t="s">
        <v>14</v>
      </c>
      <c r="W53" s="190" t="s">
        <v>14</v>
      </c>
      <c r="X53" s="189" t="s">
        <v>58</v>
      </c>
      <c r="Y53" s="191" t="s">
        <v>22</v>
      </c>
      <c r="Z53" s="192">
        <v>45201</v>
      </c>
      <c r="AA53" s="192"/>
      <c r="AB53" s="193" t="s">
        <v>17</v>
      </c>
    </row>
    <row r="54" spans="1:28" s="156" customFormat="1" ht="118.95" customHeight="1" x14ac:dyDescent="0.25">
      <c r="A54" s="268">
        <f t="shared" si="0"/>
        <v>42</v>
      </c>
      <c r="B54" s="186" t="s">
        <v>46</v>
      </c>
      <c r="C54" s="187" t="s">
        <v>1085</v>
      </c>
      <c r="D54" s="187" t="s">
        <v>75</v>
      </c>
      <c r="E54" s="188" t="s">
        <v>2</v>
      </c>
      <c r="F54" s="189" t="s">
        <v>68</v>
      </c>
      <c r="G54" s="190" t="s">
        <v>4</v>
      </c>
      <c r="H54" s="190" t="s">
        <v>63</v>
      </c>
      <c r="I54" s="190" t="s">
        <v>6</v>
      </c>
      <c r="J54" s="190" t="s">
        <v>1037</v>
      </c>
      <c r="K54" s="190" t="s">
        <v>1659</v>
      </c>
      <c r="L54" s="191" t="str">
        <f>IF(K54="","",VLOOKUP(K54,Listas!$O$3:$P$37,2,FALSE))</f>
        <v>JEFE DE OFICINA DE TECNOLOGÍA DE LA INFORMACIÓN</v>
      </c>
      <c r="M54" s="190" t="s">
        <v>76</v>
      </c>
      <c r="N54" s="190" t="s">
        <v>70</v>
      </c>
      <c r="O54" s="190" t="s">
        <v>21</v>
      </c>
      <c r="P54" s="190" t="s">
        <v>35</v>
      </c>
      <c r="Q54" s="190" t="s">
        <v>35</v>
      </c>
      <c r="R54" s="186" t="s">
        <v>14</v>
      </c>
      <c r="S54" s="190" t="s">
        <v>14</v>
      </c>
      <c r="T54" s="190" t="s">
        <v>14</v>
      </c>
      <c r="U54" s="190" t="s">
        <v>14</v>
      </c>
      <c r="V54" s="190" t="s">
        <v>14</v>
      </c>
      <c r="W54" s="190" t="s">
        <v>14</v>
      </c>
      <c r="X54" s="189" t="s">
        <v>58</v>
      </c>
      <c r="Y54" s="191" t="s">
        <v>22</v>
      </c>
      <c r="Z54" s="192">
        <v>45201</v>
      </c>
      <c r="AA54" s="192"/>
      <c r="AB54" s="193" t="s">
        <v>17</v>
      </c>
    </row>
    <row r="55" spans="1:28" s="156" customFormat="1" ht="118.95" customHeight="1" x14ac:dyDescent="0.25">
      <c r="A55" s="268">
        <f t="shared" si="0"/>
        <v>43</v>
      </c>
      <c r="B55" s="186" t="s">
        <v>46</v>
      </c>
      <c r="C55" s="187" t="s">
        <v>1295</v>
      </c>
      <c r="D55" s="187" t="s">
        <v>1678</v>
      </c>
      <c r="E55" s="188" t="s">
        <v>31</v>
      </c>
      <c r="F55" s="189" t="s">
        <v>55</v>
      </c>
      <c r="G55" s="190" t="s">
        <v>49</v>
      </c>
      <c r="H55" s="190" t="s">
        <v>63</v>
      </c>
      <c r="I55" s="190" t="s">
        <v>77</v>
      </c>
      <c r="J55" s="190" t="s">
        <v>1037</v>
      </c>
      <c r="K55" s="190" t="s">
        <v>1659</v>
      </c>
      <c r="L55" s="191" t="str">
        <f>IF(K55="","",VLOOKUP(K55,Listas!$O$3:$P$37,2,FALSE))</f>
        <v>JEFE DE OFICINA DE TECNOLOGÍA DE LA INFORMACIÓN</v>
      </c>
      <c r="M55" s="190" t="s">
        <v>76</v>
      </c>
      <c r="N55" s="190" t="s">
        <v>70</v>
      </c>
      <c r="O55" s="190" t="s">
        <v>78</v>
      </c>
      <c r="P55" s="190" t="s">
        <v>12</v>
      </c>
      <c r="Q55" s="190" t="s">
        <v>12</v>
      </c>
      <c r="R55" s="186" t="s">
        <v>14</v>
      </c>
      <c r="S55" s="190" t="s">
        <v>13</v>
      </c>
      <c r="T55" s="190" t="s">
        <v>13</v>
      </c>
      <c r="U55" s="190" t="s">
        <v>13</v>
      </c>
      <c r="V55" s="190" t="s">
        <v>13</v>
      </c>
      <c r="W55" s="190" t="s">
        <v>14</v>
      </c>
      <c r="X55" s="189" t="s">
        <v>58</v>
      </c>
      <c r="Y55" s="191" t="s">
        <v>22</v>
      </c>
      <c r="Z55" s="192">
        <v>45201</v>
      </c>
      <c r="AA55" s="192"/>
      <c r="AB55" s="193" t="s">
        <v>17</v>
      </c>
    </row>
    <row r="56" spans="1:28" s="156" customFormat="1" ht="118.95" customHeight="1" x14ac:dyDescent="0.25">
      <c r="A56" s="268">
        <f t="shared" si="0"/>
        <v>44</v>
      </c>
      <c r="B56" s="186" t="s">
        <v>79</v>
      </c>
      <c r="C56" s="187" t="s">
        <v>1086</v>
      </c>
      <c r="D56" s="187" t="s">
        <v>1679</v>
      </c>
      <c r="E56" s="188" t="s">
        <v>2</v>
      </c>
      <c r="F56" s="189" t="s">
        <v>80</v>
      </c>
      <c r="G56" s="190" t="s">
        <v>4</v>
      </c>
      <c r="H56" s="190" t="s">
        <v>5</v>
      </c>
      <c r="I56" s="190" t="s">
        <v>81</v>
      </c>
      <c r="J56" s="190" t="s">
        <v>1037</v>
      </c>
      <c r="K56" s="190" t="s">
        <v>1659</v>
      </c>
      <c r="L56" s="191" t="str">
        <f>IF(K56="","",VLOOKUP(K56,Listas!$O$3:$P$37,2,FALSE))</f>
        <v>JEFE DE OFICINA DE TECNOLOGÍA DE LA INFORMACIÓN</v>
      </c>
      <c r="M56" s="190" t="s">
        <v>69</v>
      </c>
      <c r="N56" s="190" t="s">
        <v>82</v>
      </c>
      <c r="O56" s="190" t="s">
        <v>34</v>
      </c>
      <c r="P56" s="190" t="s">
        <v>35</v>
      </c>
      <c r="Q56" s="190" t="s">
        <v>35</v>
      </c>
      <c r="R56" s="186" t="s">
        <v>14</v>
      </c>
      <c r="S56" s="190" t="s">
        <v>13</v>
      </c>
      <c r="T56" s="190" t="s">
        <v>14</v>
      </c>
      <c r="U56" s="190" t="s">
        <v>14</v>
      </c>
      <c r="V56" s="190" t="s">
        <v>14</v>
      </c>
      <c r="W56" s="190" t="s">
        <v>14</v>
      </c>
      <c r="X56" s="189" t="s">
        <v>83</v>
      </c>
      <c r="Y56" s="191" t="s">
        <v>84</v>
      </c>
      <c r="Z56" s="192">
        <v>43299</v>
      </c>
      <c r="AA56" s="192"/>
      <c r="AB56" s="193" t="s">
        <v>17</v>
      </c>
    </row>
    <row r="57" spans="1:28" s="156" customFormat="1" ht="118.95" customHeight="1" x14ac:dyDescent="0.25">
      <c r="A57" s="268">
        <f t="shared" si="0"/>
        <v>45</v>
      </c>
      <c r="B57" s="186" t="s">
        <v>46</v>
      </c>
      <c r="C57" s="187" t="s">
        <v>1087</v>
      </c>
      <c r="D57" s="187" t="s">
        <v>85</v>
      </c>
      <c r="E57" s="188" t="s">
        <v>2</v>
      </c>
      <c r="F57" s="189" t="s">
        <v>55</v>
      </c>
      <c r="G57" s="190" t="s">
        <v>4</v>
      </c>
      <c r="H57" s="190" t="s">
        <v>63</v>
      </c>
      <c r="I57" s="190" t="s">
        <v>81</v>
      </c>
      <c r="J57" s="190" t="s">
        <v>1037</v>
      </c>
      <c r="K57" s="190" t="s">
        <v>1659</v>
      </c>
      <c r="L57" s="191" t="str">
        <f>IF(K57="","",VLOOKUP(K57,Listas!$O$3:$P$37,2,FALSE))</f>
        <v>JEFE DE OFICINA DE TECNOLOGÍA DE LA INFORMACIÓN</v>
      </c>
      <c r="M57" s="190" t="s">
        <v>69</v>
      </c>
      <c r="N57" s="190" t="s">
        <v>52</v>
      </c>
      <c r="O57" s="190" t="s">
        <v>34</v>
      </c>
      <c r="P57" s="190" t="s">
        <v>12</v>
      </c>
      <c r="Q57" s="190" t="s">
        <v>35</v>
      </c>
      <c r="R57" s="186" t="s">
        <v>14</v>
      </c>
      <c r="S57" s="190" t="s">
        <v>13</v>
      </c>
      <c r="T57" s="190" t="s">
        <v>13</v>
      </c>
      <c r="U57" s="190" t="s">
        <v>13</v>
      </c>
      <c r="V57" s="190" t="s">
        <v>14</v>
      </c>
      <c r="W57" s="190" t="s">
        <v>14</v>
      </c>
      <c r="X57" s="189" t="s">
        <v>58</v>
      </c>
      <c r="Y57" s="191" t="s">
        <v>59</v>
      </c>
      <c r="Z57" s="192">
        <v>43299</v>
      </c>
      <c r="AA57" s="192"/>
      <c r="AB57" s="193" t="s">
        <v>17</v>
      </c>
    </row>
    <row r="58" spans="1:28" s="156" customFormat="1" ht="118.95" customHeight="1" x14ac:dyDescent="0.25">
      <c r="A58" s="268">
        <f t="shared" si="0"/>
        <v>46</v>
      </c>
      <c r="B58" s="186" t="s">
        <v>46</v>
      </c>
      <c r="C58" s="187" t="s">
        <v>1088</v>
      </c>
      <c r="D58" s="187" t="s">
        <v>1680</v>
      </c>
      <c r="E58" s="188" t="s">
        <v>2</v>
      </c>
      <c r="F58" s="189" t="s">
        <v>55</v>
      </c>
      <c r="G58" s="190" t="s">
        <v>4</v>
      </c>
      <c r="H58" s="190" t="s">
        <v>63</v>
      </c>
      <c r="I58" s="190" t="s">
        <v>81</v>
      </c>
      <c r="J58" s="190" t="s">
        <v>1037</v>
      </c>
      <c r="K58" s="190" t="s">
        <v>1659</v>
      </c>
      <c r="L58" s="191" t="str">
        <f>IF(K58="","",VLOOKUP(K58,Listas!$O$3:$P$37,2,FALSE))</f>
        <v>JEFE DE OFICINA DE TECNOLOGÍA DE LA INFORMACIÓN</v>
      </c>
      <c r="M58" s="190" t="s">
        <v>76</v>
      </c>
      <c r="N58" s="190" t="s">
        <v>86</v>
      </c>
      <c r="O58" s="190" t="s">
        <v>78</v>
      </c>
      <c r="P58" s="190" t="s">
        <v>12</v>
      </c>
      <c r="Q58" s="190" t="s">
        <v>12</v>
      </c>
      <c r="R58" s="186" t="s">
        <v>14</v>
      </c>
      <c r="S58" s="190" t="s">
        <v>13</v>
      </c>
      <c r="T58" s="190" t="s">
        <v>13</v>
      </c>
      <c r="U58" s="190" t="s">
        <v>13</v>
      </c>
      <c r="V58" s="190" t="s">
        <v>13</v>
      </c>
      <c r="W58" s="190" t="s">
        <v>14</v>
      </c>
      <c r="X58" s="189" t="s">
        <v>87</v>
      </c>
      <c r="Y58" s="191" t="s">
        <v>88</v>
      </c>
      <c r="Z58" s="192">
        <v>43299</v>
      </c>
      <c r="AA58" s="192"/>
      <c r="AB58" s="193" t="s">
        <v>17</v>
      </c>
    </row>
    <row r="59" spans="1:28" s="156" customFormat="1" ht="118.95" customHeight="1" x14ac:dyDescent="0.25">
      <c r="A59" s="268">
        <f t="shared" si="0"/>
        <v>47</v>
      </c>
      <c r="B59" s="186" t="s">
        <v>89</v>
      </c>
      <c r="C59" s="187" t="s">
        <v>1089</v>
      </c>
      <c r="D59" s="187" t="s">
        <v>90</v>
      </c>
      <c r="E59" s="188" t="s">
        <v>2</v>
      </c>
      <c r="F59" s="189" t="s">
        <v>55</v>
      </c>
      <c r="G59" s="190" t="s">
        <v>4</v>
      </c>
      <c r="H59" s="190" t="s">
        <v>63</v>
      </c>
      <c r="I59" s="190" t="s">
        <v>6</v>
      </c>
      <c r="J59" s="190" t="s">
        <v>1037</v>
      </c>
      <c r="K59" s="190" t="s">
        <v>1659</v>
      </c>
      <c r="L59" s="191" t="str">
        <f>IF(K59="","",VLOOKUP(K59,Listas!$O$3:$P$37,2,FALSE))</f>
        <v>JEFE DE OFICINA DE TECNOLOGÍA DE LA INFORMACIÓN</v>
      </c>
      <c r="M59" s="190" t="s">
        <v>56</v>
      </c>
      <c r="N59" s="190" t="s">
        <v>86</v>
      </c>
      <c r="O59" s="190" t="s">
        <v>34</v>
      </c>
      <c r="P59" s="190" t="s">
        <v>35</v>
      </c>
      <c r="Q59" s="190" t="s">
        <v>35</v>
      </c>
      <c r="R59" s="186" t="s">
        <v>14</v>
      </c>
      <c r="S59" s="190" t="s">
        <v>14</v>
      </c>
      <c r="T59" s="190" t="s">
        <v>14</v>
      </c>
      <c r="U59" s="190" t="s">
        <v>14</v>
      </c>
      <c r="V59" s="190" t="s">
        <v>14</v>
      </c>
      <c r="W59" s="190" t="s">
        <v>14</v>
      </c>
      <c r="X59" s="189" t="s">
        <v>58</v>
      </c>
      <c r="Y59" s="191" t="s">
        <v>84</v>
      </c>
      <c r="Z59" s="192">
        <v>43299</v>
      </c>
      <c r="AA59" s="192"/>
      <c r="AB59" s="193" t="s">
        <v>17</v>
      </c>
    </row>
    <row r="60" spans="1:28" s="156" customFormat="1" ht="118.95" customHeight="1" x14ac:dyDescent="0.25">
      <c r="A60" s="268">
        <f t="shared" si="0"/>
        <v>48</v>
      </c>
      <c r="B60" s="186" t="s">
        <v>91</v>
      </c>
      <c r="C60" s="187" t="s">
        <v>1090</v>
      </c>
      <c r="D60" s="187" t="s">
        <v>1681</v>
      </c>
      <c r="E60" s="188" t="s">
        <v>2</v>
      </c>
      <c r="F60" s="189" t="s">
        <v>92</v>
      </c>
      <c r="G60" s="190" t="s">
        <v>49</v>
      </c>
      <c r="H60" s="190" t="s">
        <v>5</v>
      </c>
      <c r="I60" s="190" t="s">
        <v>50</v>
      </c>
      <c r="J60" s="190" t="s">
        <v>1037</v>
      </c>
      <c r="K60" s="190" t="s">
        <v>1659</v>
      </c>
      <c r="L60" s="191" t="str">
        <f>IF(K60="","",VLOOKUP(K60,Listas!$O$3:$P$37,2,FALSE))</f>
        <v>JEFE DE OFICINA DE TECNOLOGÍA DE LA INFORMACIÓN</v>
      </c>
      <c r="M60" s="190" t="s">
        <v>93</v>
      </c>
      <c r="N60" s="190" t="s">
        <v>86</v>
      </c>
      <c r="O60" s="190" t="s">
        <v>34</v>
      </c>
      <c r="P60" s="190" t="s">
        <v>35</v>
      </c>
      <c r="Q60" s="190" t="s">
        <v>35</v>
      </c>
      <c r="R60" s="186" t="s">
        <v>14</v>
      </c>
      <c r="S60" s="190" t="s">
        <v>14</v>
      </c>
      <c r="T60" s="190" t="s">
        <v>14</v>
      </c>
      <c r="U60" s="190" t="s">
        <v>14</v>
      </c>
      <c r="V60" s="190" t="s">
        <v>14</v>
      </c>
      <c r="W60" s="190" t="s">
        <v>14</v>
      </c>
      <c r="X60" s="189" t="s">
        <v>58</v>
      </c>
      <c r="Y60" s="191" t="s">
        <v>84</v>
      </c>
      <c r="Z60" s="192">
        <v>43299</v>
      </c>
      <c r="AA60" s="192"/>
      <c r="AB60" s="193" t="s">
        <v>17</v>
      </c>
    </row>
    <row r="61" spans="1:28" s="156" customFormat="1" ht="118.95" customHeight="1" x14ac:dyDescent="0.25">
      <c r="A61" s="268">
        <f t="shared" si="0"/>
        <v>49</v>
      </c>
      <c r="B61" s="186" t="s">
        <v>94</v>
      </c>
      <c r="C61" s="187" t="s">
        <v>1091</v>
      </c>
      <c r="D61" s="187" t="s">
        <v>1682</v>
      </c>
      <c r="E61" s="188" t="s">
        <v>31</v>
      </c>
      <c r="F61" s="189" t="s">
        <v>95</v>
      </c>
      <c r="G61" s="190" t="s">
        <v>49</v>
      </c>
      <c r="H61" s="190" t="s">
        <v>5</v>
      </c>
      <c r="I61" s="190" t="s">
        <v>81</v>
      </c>
      <c r="J61" s="190" t="s">
        <v>1037</v>
      </c>
      <c r="K61" s="190" t="s">
        <v>1659</v>
      </c>
      <c r="L61" s="191" t="str">
        <f>IF(K61="","",VLOOKUP(K61,Listas!$O$3:$P$37,2,FALSE))</f>
        <v>JEFE DE OFICINA DE TECNOLOGÍA DE LA INFORMACIÓN</v>
      </c>
      <c r="M61" s="190" t="s">
        <v>76</v>
      </c>
      <c r="N61" s="190" t="s">
        <v>96</v>
      </c>
      <c r="O61" s="190" t="s">
        <v>10</v>
      </c>
      <c r="P61" s="190" t="s">
        <v>12</v>
      </c>
      <c r="Q61" s="190" t="s">
        <v>12</v>
      </c>
      <c r="R61" s="186" t="s">
        <v>14</v>
      </c>
      <c r="S61" s="190" t="s">
        <v>13</v>
      </c>
      <c r="T61" s="190" t="s">
        <v>13</v>
      </c>
      <c r="U61" s="190" t="s">
        <v>13</v>
      </c>
      <c r="V61" s="190" t="s">
        <v>13</v>
      </c>
      <c r="W61" s="190" t="s">
        <v>14</v>
      </c>
      <c r="X61" s="189" t="s">
        <v>58</v>
      </c>
      <c r="Y61" s="191" t="s">
        <v>22</v>
      </c>
      <c r="Z61" s="192">
        <v>45201</v>
      </c>
      <c r="AA61" s="192"/>
      <c r="AB61" s="193" t="s">
        <v>17</v>
      </c>
    </row>
    <row r="62" spans="1:28" s="156" customFormat="1" ht="118.95" customHeight="1" x14ac:dyDescent="0.25">
      <c r="A62" s="268">
        <f t="shared" si="0"/>
        <v>50</v>
      </c>
      <c r="B62" s="186" t="s">
        <v>94</v>
      </c>
      <c r="C62" s="187" t="s">
        <v>1092</v>
      </c>
      <c r="D62" s="187" t="s">
        <v>97</v>
      </c>
      <c r="E62" s="188" t="s">
        <v>31</v>
      </c>
      <c r="F62" s="189" t="s">
        <v>95</v>
      </c>
      <c r="G62" s="190" t="s">
        <v>49</v>
      </c>
      <c r="H62" s="190" t="s">
        <v>5</v>
      </c>
      <c r="I62" s="190" t="s">
        <v>81</v>
      </c>
      <c r="J62" s="190" t="s">
        <v>1037</v>
      </c>
      <c r="K62" s="190" t="s">
        <v>1659</v>
      </c>
      <c r="L62" s="191" t="str">
        <f>IF(K62="","",VLOOKUP(K62,Listas!$O$3:$P$37,2,FALSE))</f>
        <v>JEFE DE OFICINA DE TECNOLOGÍA DE LA INFORMACIÓN</v>
      </c>
      <c r="M62" s="190" t="s">
        <v>76</v>
      </c>
      <c r="N62" s="190" t="s">
        <v>98</v>
      </c>
      <c r="O62" s="190" t="s">
        <v>34</v>
      </c>
      <c r="P62" s="190" t="s">
        <v>12</v>
      </c>
      <c r="Q62" s="190" t="s">
        <v>12</v>
      </c>
      <c r="R62" s="186" t="s">
        <v>14</v>
      </c>
      <c r="S62" s="190" t="s">
        <v>13</v>
      </c>
      <c r="T62" s="190" t="s">
        <v>13</v>
      </c>
      <c r="U62" s="190" t="s">
        <v>13</v>
      </c>
      <c r="V62" s="190" t="s">
        <v>13</v>
      </c>
      <c r="W62" s="190" t="s">
        <v>14</v>
      </c>
      <c r="X62" s="189" t="s">
        <v>58</v>
      </c>
      <c r="Y62" s="191" t="s">
        <v>22</v>
      </c>
      <c r="Z62" s="192">
        <v>45201</v>
      </c>
      <c r="AA62" s="192"/>
      <c r="AB62" s="193" t="s">
        <v>17</v>
      </c>
    </row>
    <row r="63" spans="1:28" s="156" customFormat="1" ht="118.95" customHeight="1" x14ac:dyDescent="0.25">
      <c r="A63" s="268">
        <f t="shared" si="0"/>
        <v>51</v>
      </c>
      <c r="B63" s="186" t="s">
        <v>94</v>
      </c>
      <c r="C63" s="187" t="s">
        <v>1093</v>
      </c>
      <c r="D63" s="187" t="s">
        <v>99</v>
      </c>
      <c r="E63" s="188" t="s">
        <v>31</v>
      </c>
      <c r="F63" s="189" t="s">
        <v>95</v>
      </c>
      <c r="G63" s="190" t="s">
        <v>49</v>
      </c>
      <c r="H63" s="190" t="s">
        <v>5</v>
      </c>
      <c r="I63" s="190" t="s">
        <v>73</v>
      </c>
      <c r="J63" s="190" t="s">
        <v>1037</v>
      </c>
      <c r="K63" s="190" t="s">
        <v>1659</v>
      </c>
      <c r="L63" s="191" t="str">
        <f>IF(K63="","",VLOOKUP(K63,Listas!$O$3:$P$37,2,FALSE))</f>
        <v>JEFE DE OFICINA DE TECNOLOGÍA DE LA INFORMACIÓN</v>
      </c>
      <c r="M63" s="190" t="s">
        <v>76</v>
      </c>
      <c r="N63" s="190" t="s">
        <v>100</v>
      </c>
      <c r="O63" s="190" t="s">
        <v>21</v>
      </c>
      <c r="P63" s="190" t="s">
        <v>12</v>
      </c>
      <c r="Q63" s="190" t="s">
        <v>35</v>
      </c>
      <c r="R63" s="186" t="s">
        <v>14</v>
      </c>
      <c r="S63" s="190" t="s">
        <v>13</v>
      </c>
      <c r="T63" s="190" t="s">
        <v>14</v>
      </c>
      <c r="U63" s="190" t="s">
        <v>14</v>
      </c>
      <c r="V63" s="190" t="s">
        <v>14</v>
      </c>
      <c r="W63" s="190" t="s">
        <v>14</v>
      </c>
      <c r="X63" s="189" t="s">
        <v>58</v>
      </c>
      <c r="Y63" s="191" t="s">
        <v>22</v>
      </c>
      <c r="Z63" s="192">
        <v>45201</v>
      </c>
      <c r="AA63" s="192"/>
      <c r="AB63" s="193" t="s">
        <v>17</v>
      </c>
    </row>
    <row r="64" spans="1:28" s="156" customFormat="1" ht="118.95" customHeight="1" x14ac:dyDescent="0.25">
      <c r="A64" s="268">
        <f t="shared" si="0"/>
        <v>52</v>
      </c>
      <c r="B64" s="186" t="s">
        <v>101</v>
      </c>
      <c r="C64" s="187" t="s">
        <v>1094</v>
      </c>
      <c r="D64" s="187" t="s">
        <v>1638</v>
      </c>
      <c r="E64" s="188" t="s">
        <v>31</v>
      </c>
      <c r="F64" s="189" t="s">
        <v>95</v>
      </c>
      <c r="G64" s="190" t="s">
        <v>49</v>
      </c>
      <c r="H64" s="190" t="s">
        <v>5</v>
      </c>
      <c r="I64" s="190" t="s">
        <v>102</v>
      </c>
      <c r="J64" s="190" t="s">
        <v>1037</v>
      </c>
      <c r="K64" s="190" t="s">
        <v>1659</v>
      </c>
      <c r="L64" s="191" t="str">
        <f>IF(K64="","",VLOOKUP(K64,Listas!$O$3:$P$37,2,FALSE))</f>
        <v>JEFE DE OFICINA DE TECNOLOGÍA DE LA INFORMACIÓN</v>
      </c>
      <c r="M64" s="190" t="s">
        <v>69</v>
      </c>
      <c r="N64" s="190" t="s">
        <v>100</v>
      </c>
      <c r="O64" s="190" t="s">
        <v>34</v>
      </c>
      <c r="P64" s="190" t="s">
        <v>12</v>
      </c>
      <c r="Q64" s="190" t="s">
        <v>12</v>
      </c>
      <c r="R64" s="186" t="s">
        <v>14</v>
      </c>
      <c r="S64" s="190" t="s">
        <v>14</v>
      </c>
      <c r="T64" s="190" t="s">
        <v>14</v>
      </c>
      <c r="U64" s="190" t="s">
        <v>14</v>
      </c>
      <c r="V64" s="190" t="s">
        <v>14</v>
      </c>
      <c r="W64" s="190" t="s">
        <v>14</v>
      </c>
      <c r="X64" s="189" t="s">
        <v>58</v>
      </c>
      <c r="Y64" s="191" t="s">
        <v>22</v>
      </c>
      <c r="Z64" s="192">
        <v>45201</v>
      </c>
      <c r="AA64" s="192"/>
      <c r="AB64" s="193" t="s">
        <v>17</v>
      </c>
    </row>
    <row r="65" spans="1:28" s="156" customFormat="1" ht="118.95" customHeight="1" x14ac:dyDescent="0.25">
      <c r="A65" s="268">
        <f t="shared" si="0"/>
        <v>53</v>
      </c>
      <c r="B65" s="186" t="s">
        <v>101</v>
      </c>
      <c r="C65" s="187" t="s">
        <v>1095</v>
      </c>
      <c r="D65" s="187" t="s">
        <v>1850</v>
      </c>
      <c r="E65" s="188" t="s">
        <v>31</v>
      </c>
      <c r="F65" s="189" t="s">
        <v>95</v>
      </c>
      <c r="G65" s="190" t="s">
        <v>49</v>
      </c>
      <c r="H65" s="190" t="s">
        <v>5</v>
      </c>
      <c r="I65" s="190" t="s">
        <v>81</v>
      </c>
      <c r="J65" s="190" t="s">
        <v>1037</v>
      </c>
      <c r="K65" s="190" t="s">
        <v>1659</v>
      </c>
      <c r="L65" s="191" t="str">
        <f>IF(K65="","",VLOOKUP(K65,Listas!$O$3:$P$37,2,FALSE))</f>
        <v>JEFE DE OFICINA DE TECNOLOGÍA DE LA INFORMACIÓN</v>
      </c>
      <c r="M65" s="190" t="s">
        <v>76</v>
      </c>
      <c r="N65" s="190" t="s">
        <v>100</v>
      </c>
      <c r="O65" s="190" t="s">
        <v>78</v>
      </c>
      <c r="P65" s="190" t="s">
        <v>12</v>
      </c>
      <c r="Q65" s="190" t="s">
        <v>12</v>
      </c>
      <c r="R65" s="186" t="s">
        <v>14</v>
      </c>
      <c r="S65" s="190" t="s">
        <v>13</v>
      </c>
      <c r="T65" s="190" t="s">
        <v>13</v>
      </c>
      <c r="U65" s="190" t="s">
        <v>13</v>
      </c>
      <c r="V65" s="190" t="s">
        <v>13</v>
      </c>
      <c r="W65" s="190" t="s">
        <v>14</v>
      </c>
      <c r="X65" s="189" t="s">
        <v>58</v>
      </c>
      <c r="Y65" s="191" t="s">
        <v>22</v>
      </c>
      <c r="Z65" s="192">
        <v>45201</v>
      </c>
      <c r="AA65" s="192"/>
      <c r="AB65" s="193" t="s">
        <v>17</v>
      </c>
    </row>
    <row r="66" spans="1:28" s="156" customFormat="1" ht="118.95" customHeight="1" x14ac:dyDescent="0.25">
      <c r="A66" s="268">
        <f t="shared" si="0"/>
        <v>54</v>
      </c>
      <c r="B66" s="186" t="s">
        <v>101</v>
      </c>
      <c r="C66" s="187" t="s">
        <v>1096</v>
      </c>
      <c r="D66" s="187" t="s">
        <v>1296</v>
      </c>
      <c r="E66" s="188" t="s">
        <v>31</v>
      </c>
      <c r="F66" s="189" t="s">
        <v>95</v>
      </c>
      <c r="G66" s="190" t="s">
        <v>49</v>
      </c>
      <c r="H66" s="190" t="s">
        <v>5</v>
      </c>
      <c r="I66" s="190" t="s">
        <v>81</v>
      </c>
      <c r="J66" s="190" t="s">
        <v>1037</v>
      </c>
      <c r="K66" s="190" t="s">
        <v>1659</v>
      </c>
      <c r="L66" s="191" t="str">
        <f>IF(K66="","",VLOOKUP(K66,Listas!$O$3:$P$37,2,FALSE))</f>
        <v>JEFE DE OFICINA DE TECNOLOGÍA DE LA INFORMACIÓN</v>
      </c>
      <c r="M66" s="190" t="s">
        <v>76</v>
      </c>
      <c r="N66" s="190" t="s">
        <v>100</v>
      </c>
      <c r="O66" s="190" t="s">
        <v>78</v>
      </c>
      <c r="P66" s="190" t="s">
        <v>12</v>
      </c>
      <c r="Q66" s="190" t="s">
        <v>12</v>
      </c>
      <c r="R66" s="186" t="s">
        <v>14</v>
      </c>
      <c r="S66" s="190" t="s">
        <v>13</v>
      </c>
      <c r="T66" s="190" t="s">
        <v>13</v>
      </c>
      <c r="U66" s="190" t="s">
        <v>13</v>
      </c>
      <c r="V66" s="190" t="s">
        <v>13</v>
      </c>
      <c r="W66" s="190" t="s">
        <v>14</v>
      </c>
      <c r="X66" s="189" t="s">
        <v>58</v>
      </c>
      <c r="Y66" s="191" t="s">
        <v>22</v>
      </c>
      <c r="Z66" s="192">
        <v>45201</v>
      </c>
      <c r="AA66" s="192"/>
      <c r="AB66" s="193" t="s">
        <v>17</v>
      </c>
    </row>
    <row r="67" spans="1:28" s="156" customFormat="1" ht="118.95" customHeight="1" x14ac:dyDescent="0.25">
      <c r="A67" s="268">
        <f t="shared" si="0"/>
        <v>55</v>
      </c>
      <c r="B67" s="186" t="s">
        <v>94</v>
      </c>
      <c r="C67" s="187" t="s">
        <v>1297</v>
      </c>
      <c r="D67" s="187" t="s">
        <v>1298</v>
      </c>
      <c r="E67" s="188" t="s">
        <v>31</v>
      </c>
      <c r="F67" s="189" t="s">
        <v>95</v>
      </c>
      <c r="G67" s="190" t="s">
        <v>49</v>
      </c>
      <c r="H67" s="190" t="s">
        <v>32</v>
      </c>
      <c r="I67" s="190" t="s">
        <v>869</v>
      </c>
      <c r="J67" s="190" t="s">
        <v>1037</v>
      </c>
      <c r="K67" s="190" t="s">
        <v>1659</v>
      </c>
      <c r="L67" s="191" t="str">
        <f>IF(K67="","",VLOOKUP(K67,Listas!$O$3:$P$37,2,FALSE))</f>
        <v>JEFE DE OFICINA DE TECNOLOGÍA DE LA INFORMACIÓN</v>
      </c>
      <c r="M67" s="190" t="s">
        <v>69</v>
      </c>
      <c r="N67" s="190" t="s">
        <v>1546</v>
      </c>
      <c r="O67" s="190" t="s">
        <v>34</v>
      </c>
      <c r="P67" s="190" t="s">
        <v>1767</v>
      </c>
      <c r="Q67" s="190" t="s">
        <v>35</v>
      </c>
      <c r="R67" s="186" t="s">
        <v>14</v>
      </c>
      <c r="S67" s="190" t="s">
        <v>14</v>
      </c>
      <c r="T67" s="190" t="s">
        <v>14</v>
      </c>
      <c r="U67" s="190" t="s">
        <v>14</v>
      </c>
      <c r="V67" s="190" t="s">
        <v>14</v>
      </c>
      <c r="W67" s="190" t="s">
        <v>14</v>
      </c>
      <c r="X67" s="189" t="s">
        <v>15</v>
      </c>
      <c r="Y67" s="191" t="s">
        <v>22</v>
      </c>
      <c r="Z67" s="192">
        <v>45201</v>
      </c>
      <c r="AA67" s="192"/>
      <c r="AB67" s="193" t="s">
        <v>17</v>
      </c>
    </row>
    <row r="68" spans="1:28" s="156" customFormat="1" ht="118.95" customHeight="1" x14ac:dyDescent="0.25">
      <c r="A68" s="268">
        <f t="shared" si="0"/>
        <v>56</v>
      </c>
      <c r="B68" s="186" t="s">
        <v>31</v>
      </c>
      <c r="C68" s="187" t="s">
        <v>1301</v>
      </c>
      <c r="D68" s="187" t="s">
        <v>1300</v>
      </c>
      <c r="E68" s="188" t="s">
        <v>31</v>
      </c>
      <c r="F68" s="189" t="s">
        <v>95</v>
      </c>
      <c r="G68" s="190" t="s">
        <v>49</v>
      </c>
      <c r="H68" s="190" t="s">
        <v>63</v>
      </c>
      <c r="I68" s="190" t="s">
        <v>102</v>
      </c>
      <c r="J68" s="190" t="s">
        <v>1037</v>
      </c>
      <c r="K68" s="190" t="s">
        <v>1659</v>
      </c>
      <c r="L68" s="191" t="str">
        <f>IF(K68="","",VLOOKUP(K68,Listas!$O$3:$P$37,2,FALSE))</f>
        <v>JEFE DE OFICINA DE TECNOLOGÍA DE LA INFORMACIÓN</v>
      </c>
      <c r="M68" s="190" t="s">
        <v>76</v>
      </c>
      <c r="N68" s="190" t="s">
        <v>1546</v>
      </c>
      <c r="O68" s="190" t="s">
        <v>34</v>
      </c>
      <c r="P68" s="190" t="s">
        <v>12</v>
      </c>
      <c r="Q68" s="190" t="s">
        <v>35</v>
      </c>
      <c r="R68" s="186" t="s">
        <v>14</v>
      </c>
      <c r="S68" s="190" t="s">
        <v>14</v>
      </c>
      <c r="T68" s="190" t="s">
        <v>14</v>
      </c>
      <c r="U68" s="190" t="s">
        <v>14</v>
      </c>
      <c r="V68" s="190" t="s">
        <v>14</v>
      </c>
      <c r="W68" s="190" t="s">
        <v>14</v>
      </c>
      <c r="X68" s="189" t="s">
        <v>15</v>
      </c>
      <c r="Y68" s="191" t="s">
        <v>84</v>
      </c>
      <c r="Z68" s="192">
        <v>45201</v>
      </c>
      <c r="AA68" s="192"/>
      <c r="AB68" s="193" t="s">
        <v>17</v>
      </c>
    </row>
    <row r="69" spans="1:28" s="156" customFormat="1" ht="118.95" customHeight="1" x14ac:dyDescent="0.25">
      <c r="A69" s="268">
        <f t="shared" si="0"/>
        <v>57</v>
      </c>
      <c r="B69" s="186" t="s">
        <v>2</v>
      </c>
      <c r="C69" s="187" t="s">
        <v>1284</v>
      </c>
      <c r="D69" s="187" t="s">
        <v>1683</v>
      </c>
      <c r="E69" s="188" t="s">
        <v>2</v>
      </c>
      <c r="F69" s="189" t="s">
        <v>95</v>
      </c>
      <c r="G69" s="190" t="s">
        <v>49</v>
      </c>
      <c r="H69" s="190" t="s">
        <v>63</v>
      </c>
      <c r="I69" s="190" t="s">
        <v>50</v>
      </c>
      <c r="J69" s="190" t="s">
        <v>1037</v>
      </c>
      <c r="K69" s="190" t="s">
        <v>1659</v>
      </c>
      <c r="L69" s="191" t="str">
        <f>IF(K69="","",VLOOKUP(K69,Listas!$O$3:$P$37,2,FALSE))</f>
        <v>JEFE DE OFICINA DE TECNOLOGÍA DE LA INFORMACIÓN</v>
      </c>
      <c r="M69" s="190" t="s">
        <v>69</v>
      </c>
      <c r="N69" s="190" t="s">
        <v>86</v>
      </c>
      <c r="O69" s="190" t="s">
        <v>34</v>
      </c>
      <c r="P69" s="190" t="s">
        <v>12</v>
      </c>
      <c r="Q69" s="190" t="s">
        <v>35</v>
      </c>
      <c r="R69" s="186" t="s">
        <v>14</v>
      </c>
      <c r="S69" s="190" t="s">
        <v>14</v>
      </c>
      <c r="T69" s="190" t="s">
        <v>14</v>
      </c>
      <c r="U69" s="190" t="s">
        <v>14</v>
      </c>
      <c r="V69" s="190" t="s">
        <v>14</v>
      </c>
      <c r="W69" s="190" t="s">
        <v>14</v>
      </c>
      <c r="X69" s="189" t="s">
        <v>58</v>
      </c>
      <c r="Y69" s="191" t="s">
        <v>84</v>
      </c>
      <c r="Z69" s="192">
        <v>45201</v>
      </c>
      <c r="AA69" s="192"/>
      <c r="AB69" s="193" t="s">
        <v>17</v>
      </c>
    </row>
    <row r="70" spans="1:28" s="156" customFormat="1" ht="118.95" customHeight="1" x14ac:dyDescent="0.25">
      <c r="A70" s="268">
        <f t="shared" si="0"/>
        <v>58</v>
      </c>
      <c r="B70" s="186" t="s">
        <v>719</v>
      </c>
      <c r="C70" s="187" t="s">
        <v>1540</v>
      </c>
      <c r="D70" s="187" t="s">
        <v>1684</v>
      </c>
      <c r="E70" s="188" t="s">
        <v>719</v>
      </c>
      <c r="F70" s="194" t="s">
        <v>95</v>
      </c>
      <c r="G70" s="188" t="s">
        <v>49</v>
      </c>
      <c r="H70" s="188" t="s">
        <v>5</v>
      </c>
      <c r="I70" s="188" t="s">
        <v>359</v>
      </c>
      <c r="J70" s="188" t="s">
        <v>1037</v>
      </c>
      <c r="K70" s="190" t="s">
        <v>1659</v>
      </c>
      <c r="L70" s="191" t="str">
        <f>IF(K70="","",VLOOKUP(K70,Listas!$O$3:$P$37,2,FALSE))</f>
        <v>JEFE DE OFICINA DE TECNOLOGÍA DE LA INFORMACIÓN</v>
      </c>
      <c r="M70" s="188" t="s">
        <v>69</v>
      </c>
      <c r="N70" s="190" t="s">
        <v>1546</v>
      </c>
      <c r="O70" s="190" t="s">
        <v>34</v>
      </c>
      <c r="P70" s="190" t="s">
        <v>12</v>
      </c>
      <c r="Q70" s="190" t="s">
        <v>35</v>
      </c>
      <c r="R70" s="186" t="s">
        <v>14</v>
      </c>
      <c r="S70" s="190" t="s">
        <v>14</v>
      </c>
      <c r="T70" s="190" t="s">
        <v>14</v>
      </c>
      <c r="U70" s="190" t="s">
        <v>14</v>
      </c>
      <c r="V70" s="190" t="s">
        <v>14</v>
      </c>
      <c r="W70" s="190" t="s">
        <v>14</v>
      </c>
      <c r="X70" s="189" t="s">
        <v>58</v>
      </c>
      <c r="Y70" s="191" t="s">
        <v>84</v>
      </c>
      <c r="Z70" s="192">
        <v>45201</v>
      </c>
      <c r="AA70" s="192"/>
      <c r="AB70" s="193" t="s">
        <v>17</v>
      </c>
    </row>
    <row r="71" spans="1:28" s="156" customFormat="1" ht="118.95" customHeight="1" x14ac:dyDescent="0.25">
      <c r="A71" s="268">
        <f t="shared" si="0"/>
        <v>59</v>
      </c>
      <c r="B71" s="186" t="s">
        <v>101</v>
      </c>
      <c r="C71" s="187" t="s">
        <v>1302</v>
      </c>
      <c r="D71" s="187" t="s">
        <v>1670</v>
      </c>
      <c r="E71" s="188" t="s">
        <v>357</v>
      </c>
      <c r="F71" s="194" t="s">
        <v>95</v>
      </c>
      <c r="G71" s="188" t="s">
        <v>49</v>
      </c>
      <c r="H71" s="188" t="s">
        <v>32</v>
      </c>
      <c r="I71" s="188" t="s">
        <v>359</v>
      </c>
      <c r="J71" s="188" t="s">
        <v>1037</v>
      </c>
      <c r="K71" s="190" t="s">
        <v>1659</v>
      </c>
      <c r="L71" s="191" t="str">
        <f>IF(K71="","",VLOOKUP(K71,Listas!$O$3:$P$37,2,FALSE))</f>
        <v>JEFE DE OFICINA DE TECNOLOGÍA DE LA INFORMACIÓN</v>
      </c>
      <c r="M71" s="188" t="s">
        <v>69</v>
      </c>
      <c r="N71" s="190" t="s">
        <v>1546</v>
      </c>
      <c r="O71" s="190" t="s">
        <v>1767</v>
      </c>
      <c r="P71" s="190" t="s">
        <v>1767</v>
      </c>
      <c r="Q71" s="190" t="s">
        <v>35</v>
      </c>
      <c r="R71" s="186" t="s">
        <v>14</v>
      </c>
      <c r="S71" s="190" t="s">
        <v>14</v>
      </c>
      <c r="T71" s="190" t="s">
        <v>14</v>
      </c>
      <c r="U71" s="190" t="s">
        <v>14</v>
      </c>
      <c r="V71" s="190" t="s">
        <v>14</v>
      </c>
      <c r="W71" s="190" t="s">
        <v>14</v>
      </c>
      <c r="X71" s="189" t="s">
        <v>15</v>
      </c>
      <c r="Y71" s="191" t="s">
        <v>22</v>
      </c>
      <c r="Z71" s="192">
        <v>45201</v>
      </c>
      <c r="AA71" s="192"/>
      <c r="AB71" s="193" t="s">
        <v>17</v>
      </c>
    </row>
    <row r="72" spans="1:28" s="156" customFormat="1" ht="118.95" customHeight="1" x14ac:dyDescent="0.25">
      <c r="A72" s="268">
        <f t="shared" si="0"/>
        <v>60</v>
      </c>
      <c r="B72" s="186" t="s">
        <v>30</v>
      </c>
      <c r="C72" s="187" t="s">
        <v>1303</v>
      </c>
      <c r="D72" s="187" t="s">
        <v>1671</v>
      </c>
      <c r="E72" s="188" t="s">
        <v>31</v>
      </c>
      <c r="F72" s="189" t="s">
        <v>95</v>
      </c>
      <c r="G72" s="190" t="s">
        <v>49</v>
      </c>
      <c r="H72" s="190" t="s">
        <v>32</v>
      </c>
      <c r="I72" s="190" t="s">
        <v>359</v>
      </c>
      <c r="J72" s="190" t="s">
        <v>1037</v>
      </c>
      <c r="K72" s="190" t="s">
        <v>1659</v>
      </c>
      <c r="L72" s="191" t="str">
        <f>IF(K72="","",VLOOKUP(K72,Listas!$O$3:$P$37,2,FALSE))</f>
        <v>JEFE DE OFICINA DE TECNOLOGÍA DE LA INFORMACIÓN</v>
      </c>
      <c r="M72" s="190" t="s">
        <v>69</v>
      </c>
      <c r="N72" s="190" t="s">
        <v>1546</v>
      </c>
      <c r="O72" s="190" t="s">
        <v>1767</v>
      </c>
      <c r="P72" s="190" t="s">
        <v>1767</v>
      </c>
      <c r="Q72" s="190" t="s">
        <v>35</v>
      </c>
      <c r="R72" s="186" t="s">
        <v>14</v>
      </c>
      <c r="S72" s="190" t="s">
        <v>14</v>
      </c>
      <c r="T72" s="190" t="s">
        <v>14</v>
      </c>
      <c r="U72" s="190" t="s">
        <v>14</v>
      </c>
      <c r="V72" s="190" t="s">
        <v>14</v>
      </c>
      <c r="W72" s="190" t="s">
        <v>14</v>
      </c>
      <c r="X72" s="189" t="s">
        <v>15</v>
      </c>
      <c r="Y72" s="191" t="s">
        <v>22</v>
      </c>
      <c r="Z72" s="192">
        <v>45201</v>
      </c>
      <c r="AA72" s="192"/>
      <c r="AB72" s="193" t="s">
        <v>17</v>
      </c>
    </row>
    <row r="73" spans="1:28" s="156" customFormat="1" ht="118.95" customHeight="1" x14ac:dyDescent="0.25">
      <c r="A73" s="268">
        <f t="shared" si="0"/>
        <v>61</v>
      </c>
      <c r="B73" s="186" t="s">
        <v>0</v>
      </c>
      <c r="C73" s="187" t="s">
        <v>107</v>
      </c>
      <c r="D73" s="187" t="s">
        <v>108</v>
      </c>
      <c r="E73" s="188" t="s">
        <v>2</v>
      </c>
      <c r="F73" s="189" t="s">
        <v>1685</v>
      </c>
      <c r="G73" s="190" t="s">
        <v>4</v>
      </c>
      <c r="H73" s="190" t="s">
        <v>63</v>
      </c>
      <c r="I73" s="190" t="s">
        <v>50</v>
      </c>
      <c r="J73" s="190" t="s">
        <v>1037</v>
      </c>
      <c r="K73" s="190" t="s">
        <v>103</v>
      </c>
      <c r="L73" s="191" t="str">
        <f>IF(K73="","",VLOOKUP(K73,Listas!$O$3:$P$37,2,FALSE))</f>
        <v>JEFE DE OFICINA ASESORA DE PLANEACIÓN</v>
      </c>
      <c r="M73" s="190" t="s">
        <v>109</v>
      </c>
      <c r="N73" s="190" t="s">
        <v>105</v>
      </c>
      <c r="O73" s="190" t="s">
        <v>21</v>
      </c>
      <c r="P73" s="190" t="s">
        <v>11</v>
      </c>
      <c r="Q73" s="190" t="s">
        <v>11</v>
      </c>
      <c r="R73" s="186" t="s">
        <v>14</v>
      </c>
      <c r="S73" s="190" t="s">
        <v>14</v>
      </c>
      <c r="T73" s="190" t="s">
        <v>14</v>
      </c>
      <c r="U73" s="190" t="s">
        <v>14</v>
      </c>
      <c r="V73" s="190" t="s">
        <v>14</v>
      </c>
      <c r="W73" s="190" t="s">
        <v>14</v>
      </c>
      <c r="X73" s="189" t="s">
        <v>106</v>
      </c>
      <c r="Y73" s="191" t="s">
        <v>22</v>
      </c>
      <c r="Z73" s="192">
        <v>43299</v>
      </c>
      <c r="AA73" s="192"/>
      <c r="AB73" s="193" t="s">
        <v>17</v>
      </c>
    </row>
    <row r="74" spans="1:28" s="156" customFormat="1" ht="118.95" customHeight="1" x14ac:dyDescent="0.25">
      <c r="A74" s="268">
        <f t="shared" si="0"/>
        <v>62</v>
      </c>
      <c r="B74" s="186" t="s">
        <v>0</v>
      </c>
      <c r="C74" s="187" t="s">
        <v>110</v>
      </c>
      <c r="D74" s="187" t="s">
        <v>111</v>
      </c>
      <c r="E74" s="188" t="s">
        <v>2</v>
      </c>
      <c r="F74" s="189" t="s">
        <v>1686</v>
      </c>
      <c r="G74" s="190" t="s">
        <v>4</v>
      </c>
      <c r="H74" s="190" t="s">
        <v>63</v>
      </c>
      <c r="I74" s="190" t="s">
        <v>50</v>
      </c>
      <c r="J74" s="190" t="s">
        <v>1037</v>
      </c>
      <c r="K74" s="190" t="s">
        <v>103</v>
      </c>
      <c r="L74" s="191" t="str">
        <f>IF(K74="","",VLOOKUP(K74,Listas!$O$3:$P$37,2,FALSE))</f>
        <v>JEFE DE OFICINA ASESORA DE PLANEACIÓN</v>
      </c>
      <c r="M74" s="190" t="s">
        <v>109</v>
      </c>
      <c r="N74" s="190" t="s">
        <v>112</v>
      </c>
      <c r="O74" s="190" t="s">
        <v>21</v>
      </c>
      <c r="P74" s="190" t="s">
        <v>11</v>
      </c>
      <c r="Q74" s="190" t="s">
        <v>11</v>
      </c>
      <c r="R74" s="186" t="s">
        <v>14</v>
      </c>
      <c r="S74" s="190" t="s">
        <v>14</v>
      </c>
      <c r="T74" s="190" t="s">
        <v>14</v>
      </c>
      <c r="U74" s="190" t="s">
        <v>14</v>
      </c>
      <c r="V74" s="190" t="s">
        <v>14</v>
      </c>
      <c r="W74" s="190" t="s">
        <v>14</v>
      </c>
      <c r="X74" s="189" t="s">
        <v>106</v>
      </c>
      <c r="Y74" s="191" t="s">
        <v>22</v>
      </c>
      <c r="Z74" s="192">
        <v>43299</v>
      </c>
      <c r="AA74" s="192"/>
      <c r="AB74" s="193" t="s">
        <v>17</v>
      </c>
    </row>
    <row r="75" spans="1:28" s="156" customFormat="1" ht="118.95" customHeight="1" x14ac:dyDescent="0.25">
      <c r="A75" s="268">
        <f t="shared" si="0"/>
        <v>63</v>
      </c>
      <c r="B75" s="186" t="s">
        <v>89</v>
      </c>
      <c r="C75" s="187" t="s">
        <v>113</v>
      </c>
      <c r="D75" s="187" t="s">
        <v>114</v>
      </c>
      <c r="E75" s="188" t="s">
        <v>2</v>
      </c>
      <c r="F75" s="189" t="s">
        <v>115</v>
      </c>
      <c r="G75" s="190" t="s">
        <v>4</v>
      </c>
      <c r="H75" s="190" t="s">
        <v>63</v>
      </c>
      <c r="I75" s="190" t="s">
        <v>50</v>
      </c>
      <c r="J75" s="190" t="s">
        <v>1037</v>
      </c>
      <c r="K75" s="190" t="s">
        <v>103</v>
      </c>
      <c r="L75" s="191" t="str">
        <f>IF(K75="","",VLOOKUP(K75,Listas!$O$3:$P$37,2,FALSE))</f>
        <v>JEFE DE OFICINA ASESORA DE PLANEACIÓN</v>
      </c>
      <c r="M75" s="190" t="s">
        <v>109</v>
      </c>
      <c r="N75" s="190" t="s">
        <v>105</v>
      </c>
      <c r="O75" s="190" t="s">
        <v>21</v>
      </c>
      <c r="P75" s="190" t="s">
        <v>11</v>
      </c>
      <c r="Q75" s="190" t="s">
        <v>11</v>
      </c>
      <c r="R75" s="186" t="s">
        <v>14</v>
      </c>
      <c r="S75" s="190" t="s">
        <v>13</v>
      </c>
      <c r="T75" s="190" t="s">
        <v>13</v>
      </c>
      <c r="U75" s="190" t="s">
        <v>14</v>
      </c>
      <c r="V75" s="190" t="s">
        <v>14</v>
      </c>
      <c r="W75" s="190" t="s">
        <v>14</v>
      </c>
      <c r="X75" s="189" t="s">
        <v>58</v>
      </c>
      <c r="Y75" s="191" t="s">
        <v>22</v>
      </c>
      <c r="Z75" s="192">
        <v>43299</v>
      </c>
      <c r="AA75" s="192"/>
      <c r="AB75" s="193" t="s">
        <v>17</v>
      </c>
    </row>
    <row r="76" spans="1:28" s="156" customFormat="1" ht="118.95" customHeight="1" x14ac:dyDescent="0.25">
      <c r="A76" s="268">
        <f t="shared" si="0"/>
        <v>64</v>
      </c>
      <c r="B76" s="186" t="s">
        <v>18</v>
      </c>
      <c r="C76" s="187" t="s">
        <v>18</v>
      </c>
      <c r="D76" s="187" t="s">
        <v>116</v>
      </c>
      <c r="E76" s="188" t="s">
        <v>2</v>
      </c>
      <c r="F76" s="189" t="s">
        <v>48</v>
      </c>
      <c r="G76" s="190" t="s">
        <v>4</v>
      </c>
      <c r="H76" s="190" t="s">
        <v>5</v>
      </c>
      <c r="I76" s="190" t="s">
        <v>50</v>
      </c>
      <c r="J76" s="190" t="s">
        <v>1037</v>
      </c>
      <c r="K76" s="190" t="s">
        <v>103</v>
      </c>
      <c r="L76" s="191" t="str">
        <f>IF(K76="","",VLOOKUP(K76,Listas!$O$3:$P$37,2,FALSE))</f>
        <v>JEFE DE OFICINA ASESORA DE PLANEACIÓN</v>
      </c>
      <c r="M76" s="190" t="s">
        <v>104</v>
      </c>
      <c r="N76" s="190" t="s">
        <v>117</v>
      </c>
      <c r="O76" s="190" t="s">
        <v>21</v>
      </c>
      <c r="P76" s="190" t="s">
        <v>11</v>
      </c>
      <c r="Q76" s="190" t="s">
        <v>11</v>
      </c>
      <c r="R76" s="186" t="s">
        <v>14</v>
      </c>
      <c r="S76" s="190" t="s">
        <v>14</v>
      </c>
      <c r="T76" s="190" t="s">
        <v>14</v>
      </c>
      <c r="U76" s="190" t="s">
        <v>14</v>
      </c>
      <c r="V76" s="190" t="s">
        <v>14</v>
      </c>
      <c r="W76" s="190" t="s">
        <v>14</v>
      </c>
      <c r="X76" s="189" t="s">
        <v>106</v>
      </c>
      <c r="Y76" s="191" t="s">
        <v>22</v>
      </c>
      <c r="Z76" s="192">
        <v>43371</v>
      </c>
      <c r="AA76" s="192"/>
      <c r="AB76" s="193" t="s">
        <v>17</v>
      </c>
    </row>
    <row r="77" spans="1:28" s="156" customFormat="1" ht="118.95" customHeight="1" x14ac:dyDescent="0.25">
      <c r="A77" s="268">
        <f t="shared" si="0"/>
        <v>65</v>
      </c>
      <c r="B77" s="186" t="s">
        <v>118</v>
      </c>
      <c r="C77" s="187" t="s">
        <v>118</v>
      </c>
      <c r="D77" s="187" t="s">
        <v>119</v>
      </c>
      <c r="E77" s="188" t="s">
        <v>2</v>
      </c>
      <c r="F77" s="189" t="s">
        <v>48</v>
      </c>
      <c r="G77" s="190" t="s">
        <v>4</v>
      </c>
      <c r="H77" s="190" t="s">
        <v>5</v>
      </c>
      <c r="I77" s="190" t="s">
        <v>50</v>
      </c>
      <c r="J77" s="190" t="s">
        <v>1037</v>
      </c>
      <c r="K77" s="190" t="s">
        <v>103</v>
      </c>
      <c r="L77" s="191" t="str">
        <f>IF(K77="","",VLOOKUP(K77,Listas!$O$3:$P$37,2,FALSE))</f>
        <v>JEFE DE OFICINA ASESORA DE PLANEACIÓN</v>
      </c>
      <c r="M77" s="190" t="s">
        <v>104</v>
      </c>
      <c r="N77" s="190" t="s">
        <v>70</v>
      </c>
      <c r="O77" s="190" t="s">
        <v>21</v>
      </c>
      <c r="P77" s="190" t="s">
        <v>11</v>
      </c>
      <c r="Q77" s="190" t="s">
        <v>11</v>
      </c>
      <c r="R77" s="186" t="s">
        <v>14</v>
      </c>
      <c r="S77" s="190" t="s">
        <v>13</v>
      </c>
      <c r="T77" s="190" t="s">
        <v>14</v>
      </c>
      <c r="U77" s="190" t="s">
        <v>14</v>
      </c>
      <c r="V77" s="190" t="s">
        <v>14</v>
      </c>
      <c r="W77" s="190" t="s">
        <v>14</v>
      </c>
      <c r="X77" s="189" t="s">
        <v>106</v>
      </c>
      <c r="Y77" s="191" t="s">
        <v>22</v>
      </c>
      <c r="Z77" s="192">
        <v>43371</v>
      </c>
      <c r="AA77" s="192"/>
      <c r="AB77" s="193" t="s">
        <v>17</v>
      </c>
    </row>
    <row r="78" spans="1:28" s="156" customFormat="1" ht="118.95" customHeight="1" x14ac:dyDescent="0.25">
      <c r="A78" s="268">
        <f t="shared" si="0"/>
        <v>66</v>
      </c>
      <c r="B78" s="186" t="s">
        <v>91</v>
      </c>
      <c r="C78" s="187" t="s">
        <v>120</v>
      </c>
      <c r="D78" s="187" t="s">
        <v>121</v>
      </c>
      <c r="E78" s="188" t="s">
        <v>2</v>
      </c>
      <c r="F78" s="189" t="s">
        <v>122</v>
      </c>
      <c r="G78" s="190" t="s">
        <v>4</v>
      </c>
      <c r="H78" s="190" t="s">
        <v>63</v>
      </c>
      <c r="I78" s="190" t="s">
        <v>50</v>
      </c>
      <c r="J78" s="190" t="s">
        <v>1037</v>
      </c>
      <c r="K78" s="190" t="s">
        <v>103</v>
      </c>
      <c r="L78" s="191" t="str">
        <f>IF(K78="","",VLOOKUP(K78,Listas!$O$3:$P$37,2,FALSE))</f>
        <v>JEFE DE OFICINA ASESORA DE PLANEACIÓN</v>
      </c>
      <c r="M78" s="190" t="s">
        <v>109</v>
      </c>
      <c r="N78" s="190" t="s">
        <v>70</v>
      </c>
      <c r="O78" s="190" t="s">
        <v>21</v>
      </c>
      <c r="P78" s="190" t="s">
        <v>11</v>
      </c>
      <c r="Q78" s="190" t="s">
        <v>11</v>
      </c>
      <c r="R78" s="186" t="s">
        <v>14</v>
      </c>
      <c r="S78" s="190" t="s">
        <v>14</v>
      </c>
      <c r="T78" s="190" t="s">
        <v>14</v>
      </c>
      <c r="U78" s="190" t="s">
        <v>14</v>
      </c>
      <c r="V78" s="190" t="s">
        <v>14</v>
      </c>
      <c r="W78" s="190" t="s">
        <v>14</v>
      </c>
      <c r="X78" s="189" t="s">
        <v>106</v>
      </c>
      <c r="Y78" s="191" t="s">
        <v>22</v>
      </c>
      <c r="Z78" s="192">
        <v>43299</v>
      </c>
      <c r="AA78" s="192"/>
      <c r="AB78" s="193" t="s">
        <v>17</v>
      </c>
    </row>
    <row r="79" spans="1:28" s="156" customFormat="1" ht="118.95" customHeight="1" x14ac:dyDescent="0.25">
      <c r="A79" s="268">
        <f t="shared" ref="A79:A142" si="1">+A78+1</f>
        <v>67</v>
      </c>
      <c r="B79" s="186" t="s">
        <v>123</v>
      </c>
      <c r="C79" s="187" t="s">
        <v>124</v>
      </c>
      <c r="D79" s="187" t="s">
        <v>125</v>
      </c>
      <c r="E79" s="188" t="s">
        <v>2</v>
      </c>
      <c r="F79" s="189" t="s">
        <v>126</v>
      </c>
      <c r="G79" s="190" t="s">
        <v>4</v>
      </c>
      <c r="H79" s="190" t="s">
        <v>63</v>
      </c>
      <c r="I79" s="190" t="s">
        <v>6</v>
      </c>
      <c r="J79" s="190" t="s">
        <v>1037</v>
      </c>
      <c r="K79" s="190" t="s">
        <v>103</v>
      </c>
      <c r="L79" s="191" t="str">
        <f>IF(K79="","",VLOOKUP(K79,Listas!$O$3:$P$37,2,FALSE))</f>
        <v>JEFE DE OFICINA ASESORA DE PLANEACIÓN</v>
      </c>
      <c r="M79" s="190" t="s">
        <v>127</v>
      </c>
      <c r="N79" s="190" t="s">
        <v>70</v>
      </c>
      <c r="O79" s="190" t="s">
        <v>21</v>
      </c>
      <c r="P79" s="190" t="s">
        <v>11</v>
      </c>
      <c r="Q79" s="190" t="s">
        <v>11</v>
      </c>
      <c r="R79" s="186" t="s">
        <v>14</v>
      </c>
      <c r="S79" s="190" t="s">
        <v>14</v>
      </c>
      <c r="T79" s="190" t="s">
        <v>14</v>
      </c>
      <c r="U79" s="190" t="s">
        <v>14</v>
      </c>
      <c r="V79" s="190" t="s">
        <v>14</v>
      </c>
      <c r="W79" s="190" t="s">
        <v>14</v>
      </c>
      <c r="X79" s="189" t="s">
        <v>58</v>
      </c>
      <c r="Y79" s="191" t="s">
        <v>22</v>
      </c>
      <c r="Z79" s="192">
        <v>43299</v>
      </c>
      <c r="AA79" s="192"/>
      <c r="AB79" s="193" t="s">
        <v>17</v>
      </c>
    </row>
    <row r="80" spans="1:28" s="156" customFormat="1" ht="118.95" customHeight="1" x14ac:dyDescent="0.25">
      <c r="A80" s="268">
        <f t="shared" si="1"/>
        <v>68</v>
      </c>
      <c r="B80" s="186" t="s">
        <v>128</v>
      </c>
      <c r="C80" s="187" t="s">
        <v>129</v>
      </c>
      <c r="D80" s="187" t="s">
        <v>130</v>
      </c>
      <c r="E80" s="188" t="s">
        <v>2</v>
      </c>
      <c r="F80" s="189" t="s">
        <v>131</v>
      </c>
      <c r="G80" s="190" t="s">
        <v>4</v>
      </c>
      <c r="H80" s="190" t="s">
        <v>63</v>
      </c>
      <c r="I80" s="190" t="s">
        <v>6</v>
      </c>
      <c r="J80" s="190" t="s">
        <v>1037</v>
      </c>
      <c r="K80" s="190" t="s">
        <v>103</v>
      </c>
      <c r="L80" s="191" t="str">
        <f>IF(K80="","",VLOOKUP(K80,Listas!$O$3:$P$37,2,FALSE))</f>
        <v>JEFE DE OFICINA ASESORA DE PLANEACIÓN</v>
      </c>
      <c r="M80" s="190" t="s">
        <v>127</v>
      </c>
      <c r="N80" s="190" t="s">
        <v>70</v>
      </c>
      <c r="O80" s="190" t="s">
        <v>21</v>
      </c>
      <c r="P80" s="190" t="s">
        <v>11</v>
      </c>
      <c r="Q80" s="190" t="s">
        <v>11</v>
      </c>
      <c r="R80" s="186" t="s">
        <v>14</v>
      </c>
      <c r="S80" s="190" t="s">
        <v>14</v>
      </c>
      <c r="T80" s="190" t="s">
        <v>14</v>
      </c>
      <c r="U80" s="190" t="s">
        <v>14</v>
      </c>
      <c r="V80" s="190" t="s">
        <v>14</v>
      </c>
      <c r="W80" s="190" t="s">
        <v>14</v>
      </c>
      <c r="X80" s="189" t="s">
        <v>58</v>
      </c>
      <c r="Y80" s="191" t="s">
        <v>22</v>
      </c>
      <c r="Z80" s="192">
        <v>43299</v>
      </c>
      <c r="AA80" s="192"/>
      <c r="AB80" s="193" t="s">
        <v>17</v>
      </c>
    </row>
    <row r="81" spans="1:28" s="156" customFormat="1" ht="118.95" customHeight="1" x14ac:dyDescent="0.25">
      <c r="A81" s="268">
        <f t="shared" si="1"/>
        <v>69</v>
      </c>
      <c r="B81" s="186" t="s">
        <v>128</v>
      </c>
      <c r="C81" s="187" t="s">
        <v>132</v>
      </c>
      <c r="D81" s="187" t="s">
        <v>133</v>
      </c>
      <c r="E81" s="188" t="s">
        <v>2</v>
      </c>
      <c r="F81" s="189" t="s">
        <v>134</v>
      </c>
      <c r="G81" s="190" t="s">
        <v>4</v>
      </c>
      <c r="H81" s="190" t="s">
        <v>63</v>
      </c>
      <c r="I81" s="190" t="s">
        <v>6</v>
      </c>
      <c r="J81" s="190" t="s">
        <v>1037</v>
      </c>
      <c r="K81" s="190" t="s">
        <v>103</v>
      </c>
      <c r="L81" s="191" t="str">
        <f>IF(K81="","",VLOOKUP(K81,Listas!$O$3:$P$37,2,FALSE))</f>
        <v>JEFE DE OFICINA ASESORA DE PLANEACIÓN</v>
      </c>
      <c r="M81" s="190" t="s">
        <v>127</v>
      </c>
      <c r="N81" s="190" t="s">
        <v>70</v>
      </c>
      <c r="O81" s="190" t="s">
        <v>21</v>
      </c>
      <c r="P81" s="190" t="s">
        <v>11</v>
      </c>
      <c r="Q81" s="190" t="s">
        <v>11</v>
      </c>
      <c r="R81" s="186" t="s">
        <v>14</v>
      </c>
      <c r="S81" s="190" t="s">
        <v>14</v>
      </c>
      <c r="T81" s="190" t="s">
        <v>14</v>
      </c>
      <c r="U81" s="190" t="s">
        <v>14</v>
      </c>
      <c r="V81" s="190" t="s">
        <v>14</v>
      </c>
      <c r="W81" s="190" t="s">
        <v>14</v>
      </c>
      <c r="X81" s="189" t="s">
        <v>58</v>
      </c>
      <c r="Y81" s="191" t="s">
        <v>22</v>
      </c>
      <c r="Z81" s="192">
        <v>43299</v>
      </c>
      <c r="AA81" s="192"/>
      <c r="AB81" s="193" t="s">
        <v>17</v>
      </c>
    </row>
    <row r="82" spans="1:28" s="156" customFormat="1" ht="118.95" customHeight="1" x14ac:dyDescent="0.25">
      <c r="A82" s="268">
        <f t="shared" si="1"/>
        <v>70</v>
      </c>
      <c r="B82" s="186" t="s">
        <v>53</v>
      </c>
      <c r="C82" s="187" t="s">
        <v>135</v>
      </c>
      <c r="D82" s="187" t="s">
        <v>136</v>
      </c>
      <c r="E82" s="188" t="s">
        <v>2</v>
      </c>
      <c r="F82" s="189" t="s">
        <v>137</v>
      </c>
      <c r="G82" s="190" t="s">
        <v>4</v>
      </c>
      <c r="H82" s="190" t="s">
        <v>63</v>
      </c>
      <c r="I82" s="190" t="s">
        <v>6</v>
      </c>
      <c r="J82" s="190" t="s">
        <v>1037</v>
      </c>
      <c r="K82" s="190" t="s">
        <v>103</v>
      </c>
      <c r="L82" s="191" t="str">
        <f>IF(K82="","",VLOOKUP(K82,Listas!$O$3:$P$37,2,FALSE))</f>
        <v>JEFE DE OFICINA ASESORA DE PLANEACIÓN</v>
      </c>
      <c r="M82" s="190" t="s">
        <v>109</v>
      </c>
      <c r="N82" s="190" t="s">
        <v>70</v>
      </c>
      <c r="O82" s="190" t="s">
        <v>21</v>
      </c>
      <c r="P82" s="190" t="s">
        <v>11</v>
      </c>
      <c r="Q82" s="190" t="s">
        <v>11</v>
      </c>
      <c r="R82" s="186" t="s">
        <v>14</v>
      </c>
      <c r="S82" s="190" t="s">
        <v>14</v>
      </c>
      <c r="T82" s="190" t="s">
        <v>14</v>
      </c>
      <c r="U82" s="190" t="s">
        <v>14</v>
      </c>
      <c r="V82" s="190" t="s">
        <v>14</v>
      </c>
      <c r="W82" s="190" t="s">
        <v>14</v>
      </c>
      <c r="X82" s="189" t="s">
        <v>58</v>
      </c>
      <c r="Y82" s="191" t="s">
        <v>22</v>
      </c>
      <c r="Z82" s="192">
        <v>43299</v>
      </c>
      <c r="AA82" s="192"/>
      <c r="AB82" s="193" t="s">
        <v>17</v>
      </c>
    </row>
    <row r="83" spans="1:28" s="156" customFormat="1" ht="118.95" customHeight="1" x14ac:dyDescent="0.25">
      <c r="A83" s="268">
        <f t="shared" si="1"/>
        <v>71</v>
      </c>
      <c r="B83" s="186" t="s">
        <v>27</v>
      </c>
      <c r="C83" s="187" t="s">
        <v>138</v>
      </c>
      <c r="D83" s="187" t="s">
        <v>139</v>
      </c>
      <c r="E83" s="188" t="s">
        <v>2</v>
      </c>
      <c r="F83" s="189" t="s">
        <v>140</v>
      </c>
      <c r="G83" s="190" t="s">
        <v>4</v>
      </c>
      <c r="H83" s="190" t="s">
        <v>63</v>
      </c>
      <c r="I83" s="190" t="s">
        <v>73</v>
      </c>
      <c r="J83" s="190" t="s">
        <v>1037</v>
      </c>
      <c r="K83" s="190" t="s">
        <v>103</v>
      </c>
      <c r="L83" s="191" t="str">
        <f>IF(K83="","",VLOOKUP(K83,Listas!$O$3:$P$37,2,FALSE))</f>
        <v>JEFE DE OFICINA ASESORA DE PLANEACIÓN</v>
      </c>
      <c r="M83" s="190" t="s">
        <v>109</v>
      </c>
      <c r="N83" s="190" t="s">
        <v>70</v>
      </c>
      <c r="O83" s="190" t="s">
        <v>21</v>
      </c>
      <c r="P83" s="190" t="s">
        <v>11</v>
      </c>
      <c r="Q83" s="190" t="s">
        <v>11</v>
      </c>
      <c r="R83" s="186" t="s">
        <v>14</v>
      </c>
      <c r="S83" s="190" t="s">
        <v>14</v>
      </c>
      <c r="T83" s="190" t="s">
        <v>14</v>
      </c>
      <c r="U83" s="190" t="s">
        <v>14</v>
      </c>
      <c r="V83" s="190" t="s">
        <v>14</v>
      </c>
      <c r="W83" s="190" t="s">
        <v>14</v>
      </c>
      <c r="X83" s="189" t="s">
        <v>106</v>
      </c>
      <c r="Y83" s="191" t="s">
        <v>22</v>
      </c>
      <c r="Z83" s="192">
        <v>43299</v>
      </c>
      <c r="AA83" s="192"/>
      <c r="AB83" s="193" t="s">
        <v>17</v>
      </c>
    </row>
    <row r="84" spans="1:28" s="156" customFormat="1" ht="118.95" customHeight="1" x14ac:dyDescent="0.25">
      <c r="A84" s="268">
        <f t="shared" si="1"/>
        <v>72</v>
      </c>
      <c r="B84" s="186" t="s">
        <v>141</v>
      </c>
      <c r="C84" s="187" t="s">
        <v>142</v>
      </c>
      <c r="D84" s="187" t="s">
        <v>143</v>
      </c>
      <c r="E84" s="188" t="s">
        <v>2</v>
      </c>
      <c r="F84" s="189" t="s">
        <v>144</v>
      </c>
      <c r="G84" s="190" t="s">
        <v>4</v>
      </c>
      <c r="H84" s="190" t="s">
        <v>63</v>
      </c>
      <c r="I84" s="190" t="s">
        <v>6</v>
      </c>
      <c r="J84" s="190" t="s">
        <v>1037</v>
      </c>
      <c r="K84" s="190" t="s">
        <v>103</v>
      </c>
      <c r="L84" s="191" t="str">
        <f>IF(K84="","",VLOOKUP(K84,Listas!$O$3:$P$37,2,FALSE))</f>
        <v>JEFE DE OFICINA ASESORA DE PLANEACIÓN</v>
      </c>
      <c r="M84" s="190" t="s">
        <v>109</v>
      </c>
      <c r="N84" s="190" t="s">
        <v>70</v>
      </c>
      <c r="O84" s="190" t="s">
        <v>21</v>
      </c>
      <c r="P84" s="190" t="s">
        <v>11</v>
      </c>
      <c r="Q84" s="190" t="s">
        <v>11</v>
      </c>
      <c r="R84" s="186" t="s">
        <v>14</v>
      </c>
      <c r="S84" s="190" t="s">
        <v>14</v>
      </c>
      <c r="T84" s="190" t="s">
        <v>14</v>
      </c>
      <c r="U84" s="190" t="s">
        <v>14</v>
      </c>
      <c r="V84" s="190" t="s">
        <v>14</v>
      </c>
      <c r="W84" s="190" t="s">
        <v>14</v>
      </c>
      <c r="X84" s="189" t="s">
        <v>145</v>
      </c>
      <c r="Y84" s="191" t="s">
        <v>22</v>
      </c>
      <c r="Z84" s="192">
        <v>44825</v>
      </c>
      <c r="AA84" s="192"/>
      <c r="AB84" s="193" t="s">
        <v>17</v>
      </c>
    </row>
    <row r="85" spans="1:28" s="156" customFormat="1" ht="118.95" customHeight="1" x14ac:dyDescent="0.25">
      <c r="A85" s="268">
        <f t="shared" si="1"/>
        <v>73</v>
      </c>
      <c r="B85" s="186" t="s">
        <v>89</v>
      </c>
      <c r="C85" s="187" t="s">
        <v>146</v>
      </c>
      <c r="D85" s="187" t="s">
        <v>1273</v>
      </c>
      <c r="E85" s="188" t="s">
        <v>2</v>
      </c>
      <c r="F85" s="189" t="s">
        <v>147</v>
      </c>
      <c r="G85" s="190" t="s">
        <v>49</v>
      </c>
      <c r="H85" s="190" t="s">
        <v>5</v>
      </c>
      <c r="I85" s="190" t="s">
        <v>6</v>
      </c>
      <c r="J85" s="190" t="s">
        <v>1037</v>
      </c>
      <c r="K85" s="190" t="s">
        <v>103</v>
      </c>
      <c r="L85" s="191" t="str">
        <f>IF(K85="","",VLOOKUP(K85,Listas!$O$3:$P$37,2,FALSE))</f>
        <v>JEFE DE OFICINA ASESORA DE PLANEACIÓN</v>
      </c>
      <c r="M85" s="190" t="s">
        <v>148</v>
      </c>
      <c r="N85" s="190" t="s">
        <v>70</v>
      </c>
      <c r="O85" s="190" t="s">
        <v>34</v>
      </c>
      <c r="P85" s="190" t="s">
        <v>35</v>
      </c>
      <c r="Q85" s="190" t="s">
        <v>11</v>
      </c>
      <c r="R85" s="186" t="s">
        <v>14</v>
      </c>
      <c r="S85" s="190" t="s">
        <v>14</v>
      </c>
      <c r="T85" s="190" t="s">
        <v>14</v>
      </c>
      <c r="U85" s="190" t="s">
        <v>14</v>
      </c>
      <c r="V85" s="190" t="s">
        <v>14</v>
      </c>
      <c r="W85" s="190" t="s">
        <v>14</v>
      </c>
      <c r="X85" s="189" t="s">
        <v>149</v>
      </c>
      <c r="Y85" s="191" t="s">
        <v>150</v>
      </c>
      <c r="Z85" s="192">
        <v>44897</v>
      </c>
      <c r="AA85" s="192"/>
      <c r="AB85" s="193" t="s">
        <v>17</v>
      </c>
    </row>
    <row r="86" spans="1:28" s="156" customFormat="1" ht="118.95" customHeight="1" x14ac:dyDescent="0.25">
      <c r="A86" s="268">
        <f t="shared" si="1"/>
        <v>74</v>
      </c>
      <c r="B86" s="186" t="s">
        <v>89</v>
      </c>
      <c r="C86" s="187" t="s">
        <v>146</v>
      </c>
      <c r="D86" s="187" t="s">
        <v>1274</v>
      </c>
      <c r="E86" s="188" t="s">
        <v>2</v>
      </c>
      <c r="F86" s="189" t="s">
        <v>151</v>
      </c>
      <c r="G86" s="190" t="s">
        <v>49</v>
      </c>
      <c r="H86" s="190" t="s">
        <v>5</v>
      </c>
      <c r="I86" s="190" t="s">
        <v>6</v>
      </c>
      <c r="J86" s="190" t="s">
        <v>1037</v>
      </c>
      <c r="K86" s="190" t="s">
        <v>103</v>
      </c>
      <c r="L86" s="191" t="str">
        <f>IF(K86="","",VLOOKUP(K86,Listas!$O$3:$P$37,2,FALSE))</f>
        <v>JEFE DE OFICINA ASESORA DE PLANEACIÓN</v>
      </c>
      <c r="M86" s="190" t="s">
        <v>152</v>
      </c>
      <c r="N86" s="190" t="s">
        <v>70</v>
      </c>
      <c r="O86" s="190" t="s">
        <v>21</v>
      </c>
      <c r="P86" s="190" t="s">
        <v>35</v>
      </c>
      <c r="Q86" s="190" t="s">
        <v>11</v>
      </c>
      <c r="R86" s="186" t="s">
        <v>14</v>
      </c>
      <c r="S86" s="190" t="s">
        <v>14</v>
      </c>
      <c r="T86" s="190" t="s">
        <v>14</v>
      </c>
      <c r="U86" s="190" t="s">
        <v>14</v>
      </c>
      <c r="V86" s="190" t="s">
        <v>14</v>
      </c>
      <c r="W86" s="190" t="s">
        <v>14</v>
      </c>
      <c r="X86" s="189" t="s">
        <v>153</v>
      </c>
      <c r="Y86" s="191" t="s">
        <v>22</v>
      </c>
      <c r="Z86" s="192">
        <v>44897</v>
      </c>
      <c r="AA86" s="192"/>
      <c r="AB86" s="193" t="s">
        <v>17</v>
      </c>
    </row>
    <row r="87" spans="1:28" s="156" customFormat="1" ht="118.95" customHeight="1" x14ac:dyDescent="0.25">
      <c r="A87" s="268">
        <f t="shared" si="1"/>
        <v>75</v>
      </c>
      <c r="B87" s="186" t="s">
        <v>154</v>
      </c>
      <c r="C87" s="187" t="s">
        <v>155</v>
      </c>
      <c r="D87" s="187" t="s">
        <v>156</v>
      </c>
      <c r="E87" s="188" t="s">
        <v>2</v>
      </c>
      <c r="F87" s="189" t="s">
        <v>157</v>
      </c>
      <c r="G87" s="190" t="s">
        <v>4</v>
      </c>
      <c r="H87" s="190" t="s">
        <v>5</v>
      </c>
      <c r="I87" s="190" t="s">
        <v>6</v>
      </c>
      <c r="J87" s="190" t="s">
        <v>1037</v>
      </c>
      <c r="K87" s="190" t="s">
        <v>103</v>
      </c>
      <c r="L87" s="191" t="str">
        <f>IF(K87="","",VLOOKUP(K87,Listas!$O$3:$P$37,2,FALSE))</f>
        <v>JEFE DE OFICINA ASESORA DE PLANEACIÓN</v>
      </c>
      <c r="M87" s="190" t="s">
        <v>152</v>
      </c>
      <c r="N87" s="190" t="s">
        <v>70</v>
      </c>
      <c r="O87" s="190" t="s">
        <v>21</v>
      </c>
      <c r="P87" s="190" t="s">
        <v>35</v>
      </c>
      <c r="Q87" s="190" t="s">
        <v>11</v>
      </c>
      <c r="R87" s="186" t="s">
        <v>14</v>
      </c>
      <c r="S87" s="190" t="s">
        <v>14</v>
      </c>
      <c r="T87" s="190" t="s">
        <v>14</v>
      </c>
      <c r="U87" s="190" t="s">
        <v>14</v>
      </c>
      <c r="V87" s="190" t="s">
        <v>14</v>
      </c>
      <c r="W87" s="190" t="s">
        <v>14</v>
      </c>
      <c r="X87" s="189" t="s">
        <v>153</v>
      </c>
      <c r="Y87" s="191" t="s">
        <v>22</v>
      </c>
      <c r="Z87" s="192">
        <v>44897</v>
      </c>
      <c r="AA87" s="192"/>
      <c r="AB87" s="193" t="s">
        <v>17</v>
      </c>
    </row>
    <row r="88" spans="1:28" s="156" customFormat="1" ht="118.95" customHeight="1" x14ac:dyDescent="0.25">
      <c r="A88" s="268">
        <f t="shared" si="1"/>
        <v>76</v>
      </c>
      <c r="B88" s="186" t="s">
        <v>158</v>
      </c>
      <c r="C88" s="187" t="s">
        <v>159</v>
      </c>
      <c r="D88" s="187" t="s">
        <v>160</v>
      </c>
      <c r="E88" s="188" t="s">
        <v>2</v>
      </c>
      <c r="F88" s="189" t="s">
        <v>147</v>
      </c>
      <c r="G88" s="190" t="s">
        <v>4</v>
      </c>
      <c r="H88" s="190" t="s">
        <v>5</v>
      </c>
      <c r="I88" s="190" t="s">
        <v>6</v>
      </c>
      <c r="J88" s="190" t="s">
        <v>1037</v>
      </c>
      <c r="K88" s="190" t="s">
        <v>103</v>
      </c>
      <c r="L88" s="191" t="str">
        <f>IF(K88="","",VLOOKUP(K88,Listas!$O$3:$P$37,2,FALSE))</f>
        <v>JEFE DE OFICINA ASESORA DE PLANEACIÓN</v>
      </c>
      <c r="M88" s="190" t="s">
        <v>152</v>
      </c>
      <c r="N88" s="190" t="s">
        <v>70</v>
      </c>
      <c r="O88" s="190" t="s">
        <v>21</v>
      </c>
      <c r="P88" s="190" t="s">
        <v>11</v>
      </c>
      <c r="Q88" s="190" t="s">
        <v>11</v>
      </c>
      <c r="R88" s="186" t="s">
        <v>14</v>
      </c>
      <c r="S88" s="190" t="s">
        <v>14</v>
      </c>
      <c r="T88" s="190" t="s">
        <v>14</v>
      </c>
      <c r="U88" s="190" t="s">
        <v>14</v>
      </c>
      <c r="V88" s="190" t="s">
        <v>14</v>
      </c>
      <c r="W88" s="190" t="s">
        <v>14</v>
      </c>
      <c r="X88" s="189" t="s">
        <v>161</v>
      </c>
      <c r="Y88" s="191" t="s">
        <v>22</v>
      </c>
      <c r="Z88" s="192">
        <v>44897</v>
      </c>
      <c r="AA88" s="192"/>
      <c r="AB88" s="193" t="s">
        <v>17</v>
      </c>
    </row>
    <row r="89" spans="1:28" s="156" customFormat="1" ht="118.95" customHeight="1" x14ac:dyDescent="0.25">
      <c r="A89" s="268">
        <f t="shared" si="1"/>
        <v>77</v>
      </c>
      <c r="B89" s="186" t="s">
        <v>162</v>
      </c>
      <c r="C89" s="187" t="s">
        <v>163</v>
      </c>
      <c r="D89" s="187" t="s">
        <v>164</v>
      </c>
      <c r="E89" s="188" t="s">
        <v>2</v>
      </c>
      <c r="F89" s="189" t="s">
        <v>147</v>
      </c>
      <c r="G89" s="190" t="s">
        <v>4</v>
      </c>
      <c r="H89" s="190" t="s">
        <v>5</v>
      </c>
      <c r="I89" s="190" t="s">
        <v>6</v>
      </c>
      <c r="J89" s="190" t="s">
        <v>1037</v>
      </c>
      <c r="K89" s="190" t="s">
        <v>103</v>
      </c>
      <c r="L89" s="191" t="str">
        <f>IF(K89="","",VLOOKUP(K89,Listas!$O$3:$P$37,2,FALSE))</f>
        <v>JEFE DE OFICINA ASESORA DE PLANEACIÓN</v>
      </c>
      <c r="M89" s="190" t="s">
        <v>152</v>
      </c>
      <c r="N89" s="190" t="s">
        <v>70</v>
      </c>
      <c r="O89" s="190" t="s">
        <v>78</v>
      </c>
      <c r="P89" s="190" t="s">
        <v>12</v>
      </c>
      <c r="Q89" s="190" t="s">
        <v>11</v>
      </c>
      <c r="R89" s="186" t="s">
        <v>14</v>
      </c>
      <c r="S89" s="190" t="s">
        <v>13</v>
      </c>
      <c r="T89" s="190" t="s">
        <v>13</v>
      </c>
      <c r="U89" s="190" t="s">
        <v>13</v>
      </c>
      <c r="V89" s="190" t="s">
        <v>13</v>
      </c>
      <c r="W89" s="190" t="s">
        <v>14</v>
      </c>
      <c r="X89" s="189" t="s">
        <v>165</v>
      </c>
      <c r="Y89" s="191" t="s">
        <v>166</v>
      </c>
      <c r="Z89" s="192">
        <v>44897</v>
      </c>
      <c r="AA89" s="192"/>
      <c r="AB89" s="193" t="s">
        <v>17</v>
      </c>
    </row>
    <row r="90" spans="1:28" s="156" customFormat="1" ht="118.95" customHeight="1" x14ac:dyDescent="0.25">
      <c r="A90" s="268">
        <f t="shared" si="1"/>
        <v>78</v>
      </c>
      <c r="B90" s="186" t="s">
        <v>167</v>
      </c>
      <c r="C90" s="187" t="s">
        <v>1422</v>
      </c>
      <c r="D90" s="187" t="s">
        <v>168</v>
      </c>
      <c r="E90" s="188" t="s">
        <v>2</v>
      </c>
      <c r="F90" s="189" t="s">
        <v>169</v>
      </c>
      <c r="G90" s="190" t="s">
        <v>4</v>
      </c>
      <c r="H90" s="190" t="s">
        <v>63</v>
      </c>
      <c r="I90" s="190" t="s">
        <v>42</v>
      </c>
      <c r="J90" s="190" t="s">
        <v>1037</v>
      </c>
      <c r="K90" s="190" t="s">
        <v>103</v>
      </c>
      <c r="L90" s="191" t="str">
        <f>IF(K90="","",VLOOKUP(K90,Listas!$O$3:$P$37,2,FALSE))</f>
        <v>JEFE DE OFICINA ASESORA DE PLANEACIÓN</v>
      </c>
      <c r="M90" s="190" t="s">
        <v>152</v>
      </c>
      <c r="N90" s="190" t="s">
        <v>70</v>
      </c>
      <c r="O90" s="190" t="s">
        <v>21</v>
      </c>
      <c r="P90" s="190" t="s">
        <v>12</v>
      </c>
      <c r="Q90" s="190" t="s">
        <v>12</v>
      </c>
      <c r="R90" s="186" t="s">
        <v>14</v>
      </c>
      <c r="S90" s="190" t="s">
        <v>14</v>
      </c>
      <c r="T90" s="190" t="s">
        <v>14</v>
      </c>
      <c r="U90" s="190" t="s">
        <v>14</v>
      </c>
      <c r="V90" s="190" t="s">
        <v>14</v>
      </c>
      <c r="W90" s="190" t="s">
        <v>14</v>
      </c>
      <c r="X90" s="189" t="s">
        <v>170</v>
      </c>
      <c r="Y90" s="191" t="s">
        <v>22</v>
      </c>
      <c r="Z90" s="192">
        <v>44897</v>
      </c>
      <c r="AA90" s="192"/>
      <c r="AB90" s="193" t="s">
        <v>17</v>
      </c>
    </row>
    <row r="91" spans="1:28" s="156" customFormat="1" ht="118.95" customHeight="1" x14ac:dyDescent="0.25">
      <c r="A91" s="268">
        <f t="shared" si="1"/>
        <v>79</v>
      </c>
      <c r="B91" s="186" t="s">
        <v>141</v>
      </c>
      <c r="C91" s="187" t="s">
        <v>171</v>
      </c>
      <c r="D91" s="187" t="s">
        <v>172</v>
      </c>
      <c r="E91" s="188" t="s">
        <v>2</v>
      </c>
      <c r="F91" s="189" t="s">
        <v>173</v>
      </c>
      <c r="G91" s="190" t="s">
        <v>4</v>
      </c>
      <c r="H91" s="190" t="s">
        <v>63</v>
      </c>
      <c r="I91" s="190" t="s">
        <v>50</v>
      </c>
      <c r="J91" s="190" t="s">
        <v>1037</v>
      </c>
      <c r="K91" s="190" t="s">
        <v>103</v>
      </c>
      <c r="L91" s="191" t="str">
        <f>IF(K91="","",VLOOKUP(K91,Listas!$O$3:$P$37,2,FALSE))</f>
        <v>JEFE DE OFICINA ASESORA DE PLANEACIÓN</v>
      </c>
      <c r="M91" s="190" t="s">
        <v>174</v>
      </c>
      <c r="N91" s="190" t="s">
        <v>117</v>
      </c>
      <c r="O91" s="190" t="s">
        <v>21</v>
      </c>
      <c r="P91" s="190" t="s">
        <v>11</v>
      </c>
      <c r="Q91" s="190" t="s">
        <v>11</v>
      </c>
      <c r="R91" s="186" t="s">
        <v>14</v>
      </c>
      <c r="S91" s="190" t="s">
        <v>14</v>
      </c>
      <c r="T91" s="190" t="s">
        <v>14</v>
      </c>
      <c r="U91" s="190" t="s">
        <v>14</v>
      </c>
      <c r="V91" s="190" t="s">
        <v>14</v>
      </c>
      <c r="W91" s="190" t="s">
        <v>14</v>
      </c>
      <c r="X91" s="189" t="s">
        <v>175</v>
      </c>
      <c r="Y91" s="191" t="s">
        <v>22</v>
      </c>
      <c r="Z91" s="192">
        <v>44256</v>
      </c>
      <c r="AA91" s="192"/>
      <c r="AB91" s="193" t="s">
        <v>17</v>
      </c>
    </row>
    <row r="92" spans="1:28" s="156" customFormat="1" ht="118.95" customHeight="1" x14ac:dyDescent="0.25">
      <c r="A92" s="268">
        <f t="shared" si="1"/>
        <v>80</v>
      </c>
      <c r="B92" s="186" t="s">
        <v>53</v>
      </c>
      <c r="C92" s="187" t="s">
        <v>176</v>
      </c>
      <c r="D92" s="187" t="s">
        <v>1423</v>
      </c>
      <c r="E92" s="188" t="s">
        <v>2</v>
      </c>
      <c r="F92" s="189" t="s">
        <v>177</v>
      </c>
      <c r="G92" s="190" t="s">
        <v>4</v>
      </c>
      <c r="H92" s="190" t="s">
        <v>63</v>
      </c>
      <c r="I92" s="190" t="s">
        <v>81</v>
      </c>
      <c r="J92" s="190" t="s">
        <v>1037</v>
      </c>
      <c r="K92" s="190" t="s">
        <v>103</v>
      </c>
      <c r="L92" s="191" t="str">
        <f>IF(K92="","",VLOOKUP(K92,Listas!$O$3:$P$37,2,FALSE))</f>
        <v>JEFE DE OFICINA ASESORA DE PLANEACIÓN</v>
      </c>
      <c r="M92" s="190" t="s">
        <v>174</v>
      </c>
      <c r="N92" s="190" t="s">
        <v>117</v>
      </c>
      <c r="O92" s="190" t="s">
        <v>21</v>
      </c>
      <c r="P92" s="190" t="s">
        <v>11</v>
      </c>
      <c r="Q92" s="190" t="s">
        <v>11</v>
      </c>
      <c r="R92" s="186" t="s">
        <v>14</v>
      </c>
      <c r="S92" s="190" t="s">
        <v>14</v>
      </c>
      <c r="T92" s="190" t="s">
        <v>14</v>
      </c>
      <c r="U92" s="190" t="s">
        <v>14</v>
      </c>
      <c r="V92" s="190" t="s">
        <v>14</v>
      </c>
      <c r="W92" s="190" t="s">
        <v>14</v>
      </c>
      <c r="X92" s="189" t="s">
        <v>178</v>
      </c>
      <c r="Y92" s="191" t="s">
        <v>22</v>
      </c>
      <c r="Z92" s="192">
        <v>43831</v>
      </c>
      <c r="AA92" s="192"/>
      <c r="AB92" s="193" t="s">
        <v>17</v>
      </c>
    </row>
    <row r="93" spans="1:28" s="157" customFormat="1" ht="118.95" customHeight="1" x14ac:dyDescent="0.25">
      <c r="A93" s="268">
        <f t="shared" si="1"/>
        <v>81</v>
      </c>
      <c r="B93" s="186" t="s">
        <v>53</v>
      </c>
      <c r="C93" s="187" t="s">
        <v>176</v>
      </c>
      <c r="D93" s="187" t="s">
        <v>1630</v>
      </c>
      <c r="E93" s="188" t="s">
        <v>2</v>
      </c>
      <c r="F93" s="189" t="s">
        <v>179</v>
      </c>
      <c r="G93" s="188" t="s">
        <v>4</v>
      </c>
      <c r="H93" s="188" t="s">
        <v>63</v>
      </c>
      <c r="I93" s="188" t="s">
        <v>81</v>
      </c>
      <c r="J93" s="188" t="s">
        <v>1037</v>
      </c>
      <c r="K93" s="188" t="s">
        <v>103</v>
      </c>
      <c r="L93" s="186" t="str">
        <f>IF(K93="","",VLOOKUP(K93,Listas!$O$3:$P$37,2,FALSE))</f>
        <v>JEFE DE OFICINA ASESORA DE PLANEACIÓN</v>
      </c>
      <c r="M93" s="188" t="s">
        <v>174</v>
      </c>
      <c r="N93" s="188" t="s">
        <v>117</v>
      </c>
      <c r="O93" s="188" t="s">
        <v>21</v>
      </c>
      <c r="P93" s="188" t="s">
        <v>11</v>
      </c>
      <c r="Q93" s="188" t="s">
        <v>11</v>
      </c>
      <c r="R93" s="186" t="s">
        <v>14</v>
      </c>
      <c r="S93" s="188" t="s">
        <v>14</v>
      </c>
      <c r="T93" s="188" t="s">
        <v>14</v>
      </c>
      <c r="U93" s="188" t="s">
        <v>14</v>
      </c>
      <c r="V93" s="188" t="s">
        <v>14</v>
      </c>
      <c r="W93" s="188" t="s">
        <v>14</v>
      </c>
      <c r="X93" s="194" t="s">
        <v>180</v>
      </c>
      <c r="Y93" s="186" t="s">
        <v>22</v>
      </c>
      <c r="Z93" s="199">
        <v>44927</v>
      </c>
      <c r="AA93" s="199"/>
      <c r="AB93" s="193" t="s">
        <v>17</v>
      </c>
    </row>
    <row r="94" spans="1:28" s="156" customFormat="1" ht="118.95" customHeight="1" x14ac:dyDescent="0.25">
      <c r="A94" s="268">
        <f t="shared" si="1"/>
        <v>82</v>
      </c>
      <c r="B94" s="186" t="s">
        <v>141</v>
      </c>
      <c r="C94" s="187" t="s">
        <v>181</v>
      </c>
      <c r="D94" s="187" t="s">
        <v>182</v>
      </c>
      <c r="E94" s="188" t="s">
        <v>2</v>
      </c>
      <c r="F94" s="189" t="s">
        <v>48</v>
      </c>
      <c r="G94" s="190" t="s">
        <v>4</v>
      </c>
      <c r="H94" s="190" t="s">
        <v>5</v>
      </c>
      <c r="I94" s="190" t="s">
        <v>6</v>
      </c>
      <c r="J94" s="190" t="s">
        <v>1037</v>
      </c>
      <c r="K94" s="190" t="s">
        <v>103</v>
      </c>
      <c r="L94" s="191" t="str">
        <f>IF(K94="","",VLOOKUP(K94,Listas!$O$3:$P$37,2,FALSE))</f>
        <v>JEFE DE OFICINA ASESORA DE PLANEACIÓN</v>
      </c>
      <c r="M94" s="190" t="s">
        <v>174</v>
      </c>
      <c r="N94" s="190" t="s">
        <v>70</v>
      </c>
      <c r="O94" s="190" t="s">
        <v>21</v>
      </c>
      <c r="P94" s="190" t="s">
        <v>11</v>
      </c>
      <c r="Q94" s="190" t="s">
        <v>11</v>
      </c>
      <c r="R94" s="186" t="s">
        <v>14</v>
      </c>
      <c r="S94" s="190" t="s">
        <v>14</v>
      </c>
      <c r="T94" s="190" t="s">
        <v>14</v>
      </c>
      <c r="U94" s="190" t="s">
        <v>14</v>
      </c>
      <c r="V94" s="190" t="s">
        <v>14</v>
      </c>
      <c r="W94" s="190" t="s">
        <v>14</v>
      </c>
      <c r="X94" s="189" t="s">
        <v>1687</v>
      </c>
      <c r="Y94" s="191" t="s">
        <v>22</v>
      </c>
      <c r="Z94" s="192">
        <v>40847</v>
      </c>
      <c r="AA94" s="192"/>
      <c r="AB94" s="193" t="s">
        <v>17</v>
      </c>
    </row>
    <row r="95" spans="1:28" s="156" customFormat="1" ht="118.95" customHeight="1" x14ac:dyDescent="0.25">
      <c r="A95" s="268">
        <f t="shared" si="1"/>
        <v>83</v>
      </c>
      <c r="B95" s="186" t="s">
        <v>141</v>
      </c>
      <c r="C95" s="187" t="s">
        <v>183</v>
      </c>
      <c r="D95" s="187" t="s">
        <v>1688</v>
      </c>
      <c r="E95" s="188" t="s">
        <v>2</v>
      </c>
      <c r="F95" s="189" t="s">
        <v>48</v>
      </c>
      <c r="G95" s="190" t="s">
        <v>4</v>
      </c>
      <c r="H95" s="190" t="s">
        <v>63</v>
      </c>
      <c r="I95" s="190" t="s">
        <v>6</v>
      </c>
      <c r="J95" s="190" t="s">
        <v>1037</v>
      </c>
      <c r="K95" s="190" t="s">
        <v>103</v>
      </c>
      <c r="L95" s="191" t="str">
        <f>IF(K95="","",VLOOKUP(K95,Listas!$O$3:$P$37,2,FALSE))</f>
        <v>JEFE DE OFICINA ASESORA DE PLANEACIÓN</v>
      </c>
      <c r="M95" s="190" t="s">
        <v>174</v>
      </c>
      <c r="N95" s="190" t="s">
        <v>70</v>
      </c>
      <c r="O95" s="190" t="s">
        <v>21</v>
      </c>
      <c r="P95" s="190" t="s">
        <v>11</v>
      </c>
      <c r="Q95" s="190" t="s">
        <v>11</v>
      </c>
      <c r="R95" s="186" t="s">
        <v>14</v>
      </c>
      <c r="S95" s="190" t="s">
        <v>14</v>
      </c>
      <c r="T95" s="190" t="s">
        <v>14</v>
      </c>
      <c r="U95" s="190" t="s">
        <v>14</v>
      </c>
      <c r="V95" s="190" t="s">
        <v>14</v>
      </c>
      <c r="W95" s="190" t="s">
        <v>14</v>
      </c>
      <c r="X95" s="189" t="s">
        <v>184</v>
      </c>
      <c r="Y95" s="191" t="s">
        <v>22</v>
      </c>
      <c r="Z95" s="192">
        <v>40847</v>
      </c>
      <c r="AA95" s="192"/>
      <c r="AB95" s="193" t="s">
        <v>17</v>
      </c>
    </row>
    <row r="96" spans="1:28" s="156" customFormat="1" ht="118.95" customHeight="1" x14ac:dyDescent="0.25">
      <c r="A96" s="268">
        <f t="shared" si="1"/>
        <v>84</v>
      </c>
      <c r="B96" s="186" t="s">
        <v>141</v>
      </c>
      <c r="C96" s="187" t="s">
        <v>185</v>
      </c>
      <c r="D96" s="187" t="s">
        <v>186</v>
      </c>
      <c r="E96" s="188" t="s">
        <v>2</v>
      </c>
      <c r="F96" s="189" t="s">
        <v>187</v>
      </c>
      <c r="G96" s="190" t="s">
        <v>4</v>
      </c>
      <c r="H96" s="190" t="s">
        <v>63</v>
      </c>
      <c r="I96" s="190" t="s">
        <v>6</v>
      </c>
      <c r="J96" s="190" t="s">
        <v>1037</v>
      </c>
      <c r="K96" s="190" t="s">
        <v>103</v>
      </c>
      <c r="L96" s="191" t="str">
        <f>IF(K96="","",VLOOKUP(K96,Listas!$O$3:$P$37,2,FALSE))</f>
        <v>JEFE DE OFICINA ASESORA DE PLANEACIÓN</v>
      </c>
      <c r="M96" s="190" t="s">
        <v>174</v>
      </c>
      <c r="N96" s="190" t="s">
        <v>70</v>
      </c>
      <c r="O96" s="190" t="s">
        <v>21</v>
      </c>
      <c r="P96" s="190" t="s">
        <v>11</v>
      </c>
      <c r="Q96" s="190" t="s">
        <v>11</v>
      </c>
      <c r="R96" s="186" t="s">
        <v>14</v>
      </c>
      <c r="S96" s="190" t="s">
        <v>14</v>
      </c>
      <c r="T96" s="190" t="s">
        <v>14</v>
      </c>
      <c r="U96" s="190" t="s">
        <v>14</v>
      </c>
      <c r="V96" s="190" t="s">
        <v>14</v>
      </c>
      <c r="W96" s="190" t="s">
        <v>14</v>
      </c>
      <c r="X96" s="189" t="s">
        <v>188</v>
      </c>
      <c r="Y96" s="191" t="s">
        <v>22</v>
      </c>
      <c r="Z96" s="192">
        <v>44700</v>
      </c>
      <c r="AA96" s="192"/>
      <c r="AB96" s="193" t="s">
        <v>17</v>
      </c>
    </row>
    <row r="97" spans="1:28" s="156" customFormat="1" ht="118.95" customHeight="1" x14ac:dyDescent="0.25">
      <c r="A97" s="268">
        <f t="shared" si="1"/>
        <v>85</v>
      </c>
      <c r="B97" s="186" t="s">
        <v>141</v>
      </c>
      <c r="C97" s="187" t="s">
        <v>189</v>
      </c>
      <c r="D97" s="187" t="s">
        <v>190</v>
      </c>
      <c r="E97" s="188" t="s">
        <v>2</v>
      </c>
      <c r="F97" s="189" t="s">
        <v>48</v>
      </c>
      <c r="G97" s="190" t="s">
        <v>4</v>
      </c>
      <c r="H97" s="190" t="s">
        <v>63</v>
      </c>
      <c r="I97" s="190" t="s">
        <v>6</v>
      </c>
      <c r="J97" s="190" t="s">
        <v>1037</v>
      </c>
      <c r="K97" s="190" t="s">
        <v>103</v>
      </c>
      <c r="L97" s="191" t="str">
        <f>IF(K97="","",VLOOKUP(K97,Listas!$O$3:$P$37,2,FALSE))</f>
        <v>JEFE DE OFICINA ASESORA DE PLANEACIÓN</v>
      </c>
      <c r="M97" s="190" t="s">
        <v>174</v>
      </c>
      <c r="N97" s="190" t="s">
        <v>70</v>
      </c>
      <c r="O97" s="190" t="s">
        <v>21</v>
      </c>
      <c r="P97" s="190" t="s">
        <v>11</v>
      </c>
      <c r="Q97" s="190" t="s">
        <v>11</v>
      </c>
      <c r="R97" s="186" t="s">
        <v>14</v>
      </c>
      <c r="S97" s="190" t="s">
        <v>14</v>
      </c>
      <c r="T97" s="190" t="s">
        <v>14</v>
      </c>
      <c r="U97" s="190" t="s">
        <v>14</v>
      </c>
      <c r="V97" s="190" t="s">
        <v>14</v>
      </c>
      <c r="W97" s="190" t="s">
        <v>14</v>
      </c>
      <c r="X97" s="189" t="s">
        <v>191</v>
      </c>
      <c r="Y97" s="191" t="s">
        <v>22</v>
      </c>
      <c r="Z97" s="192">
        <v>44317</v>
      </c>
      <c r="AA97" s="192"/>
      <c r="AB97" s="193" t="s">
        <v>17</v>
      </c>
    </row>
    <row r="98" spans="1:28" s="156" customFormat="1" ht="118.95" customHeight="1" x14ac:dyDescent="0.25">
      <c r="A98" s="268">
        <f t="shared" si="1"/>
        <v>86</v>
      </c>
      <c r="B98" s="186" t="s">
        <v>27</v>
      </c>
      <c r="C98" s="187" t="s">
        <v>192</v>
      </c>
      <c r="D98" s="187" t="s">
        <v>193</v>
      </c>
      <c r="E98" s="188" t="s">
        <v>2</v>
      </c>
      <c r="F98" s="189" t="s">
        <v>48</v>
      </c>
      <c r="G98" s="190" t="s">
        <v>4</v>
      </c>
      <c r="H98" s="190" t="s">
        <v>63</v>
      </c>
      <c r="I98" s="190" t="s">
        <v>6</v>
      </c>
      <c r="J98" s="190" t="s">
        <v>1037</v>
      </c>
      <c r="K98" s="190" t="s">
        <v>103</v>
      </c>
      <c r="L98" s="191" t="str">
        <f>IF(K98="","",VLOOKUP(K98,Listas!$O$3:$P$37,2,FALSE))</f>
        <v>JEFE DE OFICINA ASESORA DE PLANEACIÓN</v>
      </c>
      <c r="M98" s="190" t="s">
        <v>174</v>
      </c>
      <c r="N98" s="190" t="s">
        <v>194</v>
      </c>
      <c r="O98" s="190" t="s">
        <v>21</v>
      </c>
      <c r="P98" s="190" t="s">
        <v>11</v>
      </c>
      <c r="Q98" s="190" t="s">
        <v>11</v>
      </c>
      <c r="R98" s="186" t="s">
        <v>14</v>
      </c>
      <c r="S98" s="190" t="s">
        <v>14</v>
      </c>
      <c r="T98" s="190" t="s">
        <v>14</v>
      </c>
      <c r="U98" s="190" t="s">
        <v>14</v>
      </c>
      <c r="V98" s="190" t="s">
        <v>14</v>
      </c>
      <c r="W98" s="190" t="s">
        <v>14</v>
      </c>
      <c r="X98" s="189" t="s">
        <v>195</v>
      </c>
      <c r="Y98" s="191" t="s">
        <v>22</v>
      </c>
      <c r="Z98" s="192">
        <v>44317</v>
      </c>
      <c r="AA98" s="192"/>
      <c r="AB98" s="193" t="s">
        <v>17</v>
      </c>
    </row>
    <row r="99" spans="1:28" s="156" customFormat="1" ht="118.95" customHeight="1" x14ac:dyDescent="0.25">
      <c r="A99" s="268">
        <f t="shared" si="1"/>
        <v>87</v>
      </c>
      <c r="B99" s="186" t="s">
        <v>0</v>
      </c>
      <c r="C99" s="187" t="s">
        <v>196</v>
      </c>
      <c r="D99" s="187" t="s">
        <v>197</v>
      </c>
      <c r="E99" s="188" t="s">
        <v>2</v>
      </c>
      <c r="F99" s="189" t="s">
        <v>1689</v>
      </c>
      <c r="G99" s="190" t="s">
        <v>4</v>
      </c>
      <c r="H99" s="190" t="s">
        <v>63</v>
      </c>
      <c r="I99" s="190" t="s">
        <v>50</v>
      </c>
      <c r="J99" s="190" t="s">
        <v>1037</v>
      </c>
      <c r="K99" s="190" t="s">
        <v>103</v>
      </c>
      <c r="L99" s="191" t="str">
        <f>IF(K99="","",VLOOKUP(K99,Listas!$O$3:$P$37,2,FALSE))</f>
        <v>JEFE DE OFICINA ASESORA DE PLANEACIÓN</v>
      </c>
      <c r="M99" s="190" t="s">
        <v>174</v>
      </c>
      <c r="N99" s="190" t="s">
        <v>105</v>
      </c>
      <c r="O99" s="190" t="s">
        <v>21</v>
      </c>
      <c r="P99" s="190" t="s">
        <v>11</v>
      </c>
      <c r="Q99" s="190" t="s">
        <v>11</v>
      </c>
      <c r="R99" s="186" t="s">
        <v>14</v>
      </c>
      <c r="S99" s="190" t="s">
        <v>14</v>
      </c>
      <c r="T99" s="190" t="s">
        <v>14</v>
      </c>
      <c r="U99" s="190" t="s">
        <v>14</v>
      </c>
      <c r="V99" s="190" t="s">
        <v>14</v>
      </c>
      <c r="W99" s="190" t="s">
        <v>14</v>
      </c>
      <c r="X99" s="189" t="s">
        <v>1690</v>
      </c>
      <c r="Y99" s="191" t="s">
        <v>22</v>
      </c>
      <c r="Z99" s="192">
        <v>43299</v>
      </c>
      <c r="AA99" s="192"/>
      <c r="AB99" s="193" t="s">
        <v>17</v>
      </c>
    </row>
    <row r="100" spans="1:28" s="156" customFormat="1" ht="118.95" customHeight="1" x14ac:dyDescent="0.25">
      <c r="A100" s="268">
        <f t="shared" si="1"/>
        <v>88</v>
      </c>
      <c r="B100" s="186" t="s">
        <v>53</v>
      </c>
      <c r="C100" s="187" t="s">
        <v>200</v>
      </c>
      <c r="D100" s="187" t="s">
        <v>201</v>
      </c>
      <c r="E100" s="188" t="s">
        <v>2</v>
      </c>
      <c r="F100" s="189" t="s">
        <v>137</v>
      </c>
      <c r="G100" s="190" t="s">
        <v>4</v>
      </c>
      <c r="H100" s="190" t="s">
        <v>63</v>
      </c>
      <c r="I100" s="190" t="s">
        <v>6</v>
      </c>
      <c r="J100" s="190" t="s">
        <v>1037</v>
      </c>
      <c r="K100" s="190" t="s">
        <v>103</v>
      </c>
      <c r="L100" s="191" t="str">
        <f>IF(K100="","",VLOOKUP(K100,Listas!$O$3:$P$37,2,FALSE))</f>
        <v>JEFE DE OFICINA ASESORA DE PLANEACIÓN</v>
      </c>
      <c r="M100" s="190" t="s">
        <v>174</v>
      </c>
      <c r="N100" s="190" t="s">
        <v>70</v>
      </c>
      <c r="O100" s="190" t="s">
        <v>21</v>
      </c>
      <c r="P100" s="190" t="s">
        <v>11</v>
      </c>
      <c r="Q100" s="190" t="s">
        <v>11</v>
      </c>
      <c r="R100" s="186" t="s">
        <v>14</v>
      </c>
      <c r="S100" s="190" t="s">
        <v>14</v>
      </c>
      <c r="T100" s="190" t="s">
        <v>14</v>
      </c>
      <c r="U100" s="190" t="s">
        <v>14</v>
      </c>
      <c r="V100" s="190" t="s">
        <v>14</v>
      </c>
      <c r="W100" s="190" t="s">
        <v>14</v>
      </c>
      <c r="X100" s="189" t="s">
        <v>202</v>
      </c>
      <c r="Y100" s="191" t="s">
        <v>22</v>
      </c>
      <c r="Z100" s="192">
        <v>44317</v>
      </c>
      <c r="AA100" s="192"/>
      <c r="AB100" s="193" t="s">
        <v>17</v>
      </c>
    </row>
    <row r="101" spans="1:28" s="156" customFormat="1" ht="118.95" customHeight="1" x14ac:dyDescent="0.25">
      <c r="A101" s="268">
        <f t="shared" si="1"/>
        <v>89</v>
      </c>
      <c r="B101" s="186" t="s">
        <v>53</v>
      </c>
      <c r="C101" s="187" t="s">
        <v>203</v>
      </c>
      <c r="D101" s="187" t="s">
        <v>1691</v>
      </c>
      <c r="E101" s="188" t="s">
        <v>2</v>
      </c>
      <c r="F101" s="189" t="s">
        <v>137</v>
      </c>
      <c r="G101" s="190" t="s">
        <v>4</v>
      </c>
      <c r="H101" s="190" t="s">
        <v>63</v>
      </c>
      <c r="I101" s="190" t="s">
        <v>6</v>
      </c>
      <c r="J101" s="190" t="s">
        <v>1037</v>
      </c>
      <c r="K101" s="190" t="s">
        <v>103</v>
      </c>
      <c r="L101" s="191" t="str">
        <f>IF(K101="","",VLOOKUP(K101,Listas!$O$3:$P$37,2,FALSE))</f>
        <v>JEFE DE OFICINA ASESORA DE PLANEACIÓN</v>
      </c>
      <c r="M101" s="190" t="s">
        <v>174</v>
      </c>
      <c r="N101" s="190" t="s">
        <v>70</v>
      </c>
      <c r="O101" s="190" t="s">
        <v>21</v>
      </c>
      <c r="P101" s="190" t="s">
        <v>11</v>
      </c>
      <c r="Q101" s="190" t="s">
        <v>11</v>
      </c>
      <c r="R101" s="186" t="s">
        <v>14</v>
      </c>
      <c r="S101" s="190" t="s">
        <v>14</v>
      </c>
      <c r="T101" s="190" t="s">
        <v>14</v>
      </c>
      <c r="U101" s="190" t="s">
        <v>14</v>
      </c>
      <c r="V101" s="190" t="s">
        <v>14</v>
      </c>
      <c r="W101" s="190" t="s">
        <v>14</v>
      </c>
      <c r="X101" s="189" t="s">
        <v>204</v>
      </c>
      <c r="Y101" s="191" t="s">
        <v>22</v>
      </c>
      <c r="Z101" s="192">
        <v>44317</v>
      </c>
      <c r="AA101" s="192"/>
      <c r="AB101" s="193" t="s">
        <v>17</v>
      </c>
    </row>
    <row r="102" spans="1:28" s="156" customFormat="1" ht="118.95" customHeight="1" x14ac:dyDescent="0.25">
      <c r="A102" s="268">
        <f t="shared" si="1"/>
        <v>90</v>
      </c>
      <c r="B102" s="186" t="s">
        <v>53</v>
      </c>
      <c r="C102" s="187" t="s">
        <v>205</v>
      </c>
      <c r="D102" s="187" t="s">
        <v>206</v>
      </c>
      <c r="E102" s="188" t="s">
        <v>2</v>
      </c>
      <c r="F102" s="189" t="s">
        <v>207</v>
      </c>
      <c r="G102" s="190" t="s">
        <v>4</v>
      </c>
      <c r="H102" s="190" t="s">
        <v>63</v>
      </c>
      <c r="I102" s="190" t="s">
        <v>6</v>
      </c>
      <c r="J102" s="190" t="s">
        <v>1037</v>
      </c>
      <c r="K102" s="190" t="s">
        <v>103</v>
      </c>
      <c r="L102" s="191" t="str">
        <f>IF(K102="","",VLOOKUP(K102,Listas!$O$3:$P$37,2,FALSE))</f>
        <v>JEFE DE OFICINA ASESORA DE PLANEACIÓN</v>
      </c>
      <c r="M102" s="190" t="s">
        <v>174</v>
      </c>
      <c r="N102" s="190" t="s">
        <v>70</v>
      </c>
      <c r="O102" s="190" t="s">
        <v>21</v>
      </c>
      <c r="P102" s="190" t="s">
        <v>11</v>
      </c>
      <c r="Q102" s="190" t="s">
        <v>11</v>
      </c>
      <c r="R102" s="186" t="s">
        <v>14</v>
      </c>
      <c r="S102" s="190" t="s">
        <v>14</v>
      </c>
      <c r="T102" s="190" t="s">
        <v>14</v>
      </c>
      <c r="U102" s="190" t="s">
        <v>14</v>
      </c>
      <c r="V102" s="190" t="s">
        <v>14</v>
      </c>
      <c r="W102" s="190" t="s">
        <v>14</v>
      </c>
      <c r="X102" s="189" t="s">
        <v>208</v>
      </c>
      <c r="Y102" s="191" t="s">
        <v>22</v>
      </c>
      <c r="Z102" s="192">
        <v>44317</v>
      </c>
      <c r="AA102" s="192"/>
      <c r="AB102" s="193" t="s">
        <v>17</v>
      </c>
    </row>
    <row r="103" spans="1:28" s="156" customFormat="1" ht="118.95" customHeight="1" x14ac:dyDescent="0.25">
      <c r="A103" s="268">
        <f t="shared" si="1"/>
        <v>91</v>
      </c>
      <c r="B103" s="186" t="s">
        <v>53</v>
      </c>
      <c r="C103" s="187" t="s">
        <v>209</v>
      </c>
      <c r="D103" s="187" t="s">
        <v>210</v>
      </c>
      <c r="E103" s="188" t="s">
        <v>2</v>
      </c>
      <c r="F103" s="189" t="s">
        <v>137</v>
      </c>
      <c r="G103" s="190" t="s">
        <v>4</v>
      </c>
      <c r="H103" s="190" t="s">
        <v>63</v>
      </c>
      <c r="I103" s="190" t="s">
        <v>6</v>
      </c>
      <c r="J103" s="190" t="s">
        <v>1037</v>
      </c>
      <c r="K103" s="190" t="s">
        <v>103</v>
      </c>
      <c r="L103" s="191" t="str">
        <f>IF(K103="","",VLOOKUP(K103,Listas!$O$3:$P$37,2,FALSE))</f>
        <v>JEFE DE OFICINA ASESORA DE PLANEACIÓN</v>
      </c>
      <c r="M103" s="190" t="s">
        <v>174</v>
      </c>
      <c r="N103" s="190" t="s">
        <v>70</v>
      </c>
      <c r="O103" s="190" t="s">
        <v>21</v>
      </c>
      <c r="P103" s="190" t="s">
        <v>11</v>
      </c>
      <c r="Q103" s="190" t="s">
        <v>11</v>
      </c>
      <c r="R103" s="186" t="s">
        <v>14</v>
      </c>
      <c r="S103" s="190" t="s">
        <v>14</v>
      </c>
      <c r="T103" s="190" t="s">
        <v>14</v>
      </c>
      <c r="U103" s="190" t="s">
        <v>14</v>
      </c>
      <c r="V103" s="190" t="s">
        <v>14</v>
      </c>
      <c r="W103" s="190" t="s">
        <v>14</v>
      </c>
      <c r="X103" s="189" t="s">
        <v>211</v>
      </c>
      <c r="Y103" s="191" t="s">
        <v>22</v>
      </c>
      <c r="Z103" s="192">
        <v>44317</v>
      </c>
      <c r="AA103" s="192"/>
      <c r="AB103" s="193" t="s">
        <v>17</v>
      </c>
    </row>
    <row r="104" spans="1:28" s="156" customFormat="1" ht="118.95" customHeight="1" x14ac:dyDescent="0.25">
      <c r="A104" s="268">
        <f t="shared" si="1"/>
        <v>92</v>
      </c>
      <c r="B104" s="186" t="s">
        <v>53</v>
      </c>
      <c r="C104" s="187" t="s">
        <v>212</v>
      </c>
      <c r="D104" s="187" t="s">
        <v>213</v>
      </c>
      <c r="E104" s="188" t="s">
        <v>2</v>
      </c>
      <c r="F104" s="189" t="s">
        <v>214</v>
      </c>
      <c r="G104" s="190" t="s">
        <v>4</v>
      </c>
      <c r="H104" s="190" t="s">
        <v>63</v>
      </c>
      <c r="I104" s="190" t="s">
        <v>6</v>
      </c>
      <c r="J104" s="190" t="s">
        <v>1037</v>
      </c>
      <c r="K104" s="190" t="s">
        <v>103</v>
      </c>
      <c r="L104" s="191" t="str">
        <f>IF(K104="","",VLOOKUP(K104,Listas!$O$3:$P$37,2,FALSE))</f>
        <v>JEFE DE OFICINA ASESORA DE PLANEACIÓN</v>
      </c>
      <c r="M104" s="190" t="s">
        <v>174</v>
      </c>
      <c r="N104" s="190" t="s">
        <v>70</v>
      </c>
      <c r="O104" s="190" t="s">
        <v>21</v>
      </c>
      <c r="P104" s="190" t="s">
        <v>11</v>
      </c>
      <c r="Q104" s="190" t="s">
        <v>11</v>
      </c>
      <c r="R104" s="186" t="s">
        <v>14</v>
      </c>
      <c r="S104" s="190" t="s">
        <v>14</v>
      </c>
      <c r="T104" s="190" t="s">
        <v>14</v>
      </c>
      <c r="U104" s="190" t="s">
        <v>14</v>
      </c>
      <c r="V104" s="190" t="s">
        <v>14</v>
      </c>
      <c r="W104" s="190" t="s">
        <v>14</v>
      </c>
      <c r="X104" s="189" t="s">
        <v>1692</v>
      </c>
      <c r="Y104" s="191" t="s">
        <v>22</v>
      </c>
      <c r="Z104" s="192">
        <v>44317</v>
      </c>
      <c r="AA104" s="192"/>
      <c r="AB104" s="193" t="s">
        <v>17</v>
      </c>
    </row>
    <row r="105" spans="1:28" s="156" customFormat="1" ht="118.95" customHeight="1" x14ac:dyDescent="0.25">
      <c r="A105" s="268">
        <f t="shared" si="1"/>
        <v>93</v>
      </c>
      <c r="B105" s="186" t="s">
        <v>53</v>
      </c>
      <c r="C105" s="187" t="s">
        <v>1424</v>
      </c>
      <c r="D105" s="187" t="s">
        <v>1693</v>
      </c>
      <c r="E105" s="188" t="s">
        <v>2</v>
      </c>
      <c r="F105" s="189" t="s">
        <v>198</v>
      </c>
      <c r="G105" s="190" t="s">
        <v>4</v>
      </c>
      <c r="H105" s="190" t="s">
        <v>63</v>
      </c>
      <c r="I105" s="190" t="s">
        <v>6</v>
      </c>
      <c r="J105" s="190" t="s">
        <v>1037</v>
      </c>
      <c r="K105" s="190" t="s">
        <v>103</v>
      </c>
      <c r="L105" s="191" t="str">
        <f>IF(K105="","",VLOOKUP(K105,Listas!$O$3:$P$37,2,FALSE))</f>
        <v>JEFE DE OFICINA ASESORA DE PLANEACIÓN</v>
      </c>
      <c r="M105" s="190" t="s">
        <v>174</v>
      </c>
      <c r="N105" s="190" t="s">
        <v>70</v>
      </c>
      <c r="O105" s="190" t="s">
        <v>21</v>
      </c>
      <c r="P105" s="190" t="s">
        <v>11</v>
      </c>
      <c r="Q105" s="190" t="s">
        <v>11</v>
      </c>
      <c r="R105" s="186" t="s">
        <v>14</v>
      </c>
      <c r="S105" s="190" t="s">
        <v>14</v>
      </c>
      <c r="T105" s="190" t="s">
        <v>14</v>
      </c>
      <c r="U105" s="190" t="s">
        <v>14</v>
      </c>
      <c r="V105" s="190" t="s">
        <v>14</v>
      </c>
      <c r="W105" s="190" t="s">
        <v>14</v>
      </c>
      <c r="X105" s="189" t="s">
        <v>199</v>
      </c>
      <c r="Y105" s="191" t="s">
        <v>22</v>
      </c>
      <c r="Z105" s="192">
        <v>44317</v>
      </c>
      <c r="AA105" s="192"/>
      <c r="AB105" s="193" t="s">
        <v>17</v>
      </c>
    </row>
    <row r="106" spans="1:28" s="156" customFormat="1" ht="118.95" customHeight="1" x14ac:dyDescent="0.25">
      <c r="A106" s="268">
        <f t="shared" si="1"/>
        <v>94</v>
      </c>
      <c r="B106" s="186" t="s">
        <v>0</v>
      </c>
      <c r="C106" s="187" t="s">
        <v>216</v>
      </c>
      <c r="D106" s="187" t="s">
        <v>217</v>
      </c>
      <c r="E106" s="188" t="s">
        <v>2</v>
      </c>
      <c r="F106" s="189" t="s">
        <v>215</v>
      </c>
      <c r="G106" s="190" t="s">
        <v>4</v>
      </c>
      <c r="H106" s="190" t="s">
        <v>63</v>
      </c>
      <c r="I106" s="190" t="s">
        <v>50</v>
      </c>
      <c r="J106" s="190" t="s">
        <v>1037</v>
      </c>
      <c r="K106" s="190" t="s">
        <v>103</v>
      </c>
      <c r="L106" s="191" t="str">
        <f>IF(K106="","",VLOOKUP(K106,Listas!$O$3:$P$37,2,FALSE))</f>
        <v>JEFE DE OFICINA ASESORA DE PLANEACIÓN</v>
      </c>
      <c r="M106" s="190" t="s">
        <v>127</v>
      </c>
      <c r="N106" s="190" t="s">
        <v>105</v>
      </c>
      <c r="O106" s="190" t="s">
        <v>21</v>
      </c>
      <c r="P106" s="190" t="s">
        <v>11</v>
      </c>
      <c r="Q106" s="190" t="s">
        <v>11</v>
      </c>
      <c r="R106" s="186" t="s">
        <v>14</v>
      </c>
      <c r="S106" s="190" t="s">
        <v>14</v>
      </c>
      <c r="T106" s="190" t="s">
        <v>14</v>
      </c>
      <c r="U106" s="190" t="s">
        <v>14</v>
      </c>
      <c r="V106" s="190" t="s">
        <v>14</v>
      </c>
      <c r="W106" s="190" t="s">
        <v>14</v>
      </c>
      <c r="X106" s="189" t="s">
        <v>1694</v>
      </c>
      <c r="Y106" s="191" t="s">
        <v>22</v>
      </c>
      <c r="Z106" s="192">
        <v>44317</v>
      </c>
      <c r="AA106" s="192"/>
      <c r="AB106" s="193" t="s">
        <v>17</v>
      </c>
    </row>
    <row r="107" spans="1:28" s="156" customFormat="1" ht="118.95" customHeight="1" x14ac:dyDescent="0.25">
      <c r="A107" s="268">
        <f t="shared" si="1"/>
        <v>95</v>
      </c>
      <c r="B107" s="186" t="s">
        <v>123</v>
      </c>
      <c r="C107" s="187" t="s">
        <v>218</v>
      </c>
      <c r="D107" s="187" t="s">
        <v>219</v>
      </c>
      <c r="E107" s="188" t="s">
        <v>2</v>
      </c>
      <c r="F107" s="189" t="s">
        <v>215</v>
      </c>
      <c r="G107" s="190" t="s">
        <v>4</v>
      </c>
      <c r="H107" s="190" t="s">
        <v>63</v>
      </c>
      <c r="I107" s="190" t="s">
        <v>6</v>
      </c>
      <c r="J107" s="190" t="s">
        <v>1037</v>
      </c>
      <c r="K107" s="190" t="s">
        <v>103</v>
      </c>
      <c r="L107" s="191" t="str">
        <f>IF(K107="","",VLOOKUP(K107,Listas!$O$3:$P$37,2,FALSE))</f>
        <v>JEFE DE OFICINA ASESORA DE PLANEACIÓN</v>
      </c>
      <c r="M107" s="190" t="s">
        <v>127</v>
      </c>
      <c r="N107" s="190" t="s">
        <v>70</v>
      </c>
      <c r="O107" s="190" t="s">
        <v>21</v>
      </c>
      <c r="P107" s="190" t="s">
        <v>11</v>
      </c>
      <c r="Q107" s="190" t="s">
        <v>11</v>
      </c>
      <c r="R107" s="186" t="s">
        <v>14</v>
      </c>
      <c r="S107" s="190" t="s">
        <v>14</v>
      </c>
      <c r="T107" s="190" t="s">
        <v>14</v>
      </c>
      <c r="U107" s="190" t="s">
        <v>14</v>
      </c>
      <c r="V107" s="190" t="s">
        <v>14</v>
      </c>
      <c r="W107" s="190" t="s">
        <v>14</v>
      </c>
      <c r="X107" s="189" t="s">
        <v>220</v>
      </c>
      <c r="Y107" s="191" t="s">
        <v>22</v>
      </c>
      <c r="Z107" s="192">
        <v>44317</v>
      </c>
      <c r="AA107" s="192"/>
      <c r="AB107" s="193" t="s">
        <v>17</v>
      </c>
    </row>
    <row r="108" spans="1:28" s="156" customFormat="1" ht="118.95" customHeight="1" x14ac:dyDescent="0.25">
      <c r="A108" s="268">
        <f t="shared" si="1"/>
        <v>96</v>
      </c>
      <c r="B108" s="186" t="s">
        <v>141</v>
      </c>
      <c r="C108" s="187" t="s">
        <v>221</v>
      </c>
      <c r="D108" s="187" t="s">
        <v>1695</v>
      </c>
      <c r="E108" s="188" t="s">
        <v>2</v>
      </c>
      <c r="F108" s="189" t="s">
        <v>131</v>
      </c>
      <c r="G108" s="190" t="s">
        <v>4</v>
      </c>
      <c r="H108" s="190" t="s">
        <v>63</v>
      </c>
      <c r="I108" s="190" t="s">
        <v>6</v>
      </c>
      <c r="J108" s="190" t="s">
        <v>1037</v>
      </c>
      <c r="K108" s="190" t="s">
        <v>103</v>
      </c>
      <c r="L108" s="191" t="str">
        <f>IF(K108="","",VLOOKUP(K108,Listas!$O$3:$P$37,2,FALSE))</f>
        <v>JEFE DE OFICINA ASESORA DE PLANEACIÓN</v>
      </c>
      <c r="M108" s="190" t="s">
        <v>127</v>
      </c>
      <c r="N108" s="190" t="s">
        <v>70</v>
      </c>
      <c r="O108" s="190" t="s">
        <v>21</v>
      </c>
      <c r="P108" s="190" t="s">
        <v>11</v>
      </c>
      <c r="Q108" s="190" t="s">
        <v>11</v>
      </c>
      <c r="R108" s="186" t="s">
        <v>14</v>
      </c>
      <c r="S108" s="190" t="s">
        <v>14</v>
      </c>
      <c r="T108" s="190" t="s">
        <v>14</v>
      </c>
      <c r="U108" s="190" t="s">
        <v>14</v>
      </c>
      <c r="V108" s="190" t="s">
        <v>14</v>
      </c>
      <c r="W108" s="190" t="s">
        <v>14</v>
      </c>
      <c r="X108" s="189" t="s">
        <v>222</v>
      </c>
      <c r="Y108" s="191" t="s">
        <v>22</v>
      </c>
      <c r="Z108" s="192">
        <v>44317</v>
      </c>
      <c r="AA108" s="192"/>
      <c r="AB108" s="193" t="s">
        <v>17</v>
      </c>
    </row>
    <row r="109" spans="1:28" s="156" customFormat="1" ht="118.95" customHeight="1" x14ac:dyDescent="0.25">
      <c r="A109" s="268">
        <f t="shared" si="1"/>
        <v>97</v>
      </c>
      <c r="B109" s="186" t="s">
        <v>223</v>
      </c>
      <c r="C109" s="187" t="s">
        <v>224</v>
      </c>
      <c r="D109" s="187" t="s">
        <v>1696</v>
      </c>
      <c r="E109" s="188" t="s">
        <v>2</v>
      </c>
      <c r="F109" s="189" t="s">
        <v>48</v>
      </c>
      <c r="G109" s="190" t="s">
        <v>4</v>
      </c>
      <c r="H109" s="190" t="s">
        <v>63</v>
      </c>
      <c r="I109" s="190" t="s">
        <v>6</v>
      </c>
      <c r="J109" s="190" t="s">
        <v>1037</v>
      </c>
      <c r="K109" s="190" t="s">
        <v>103</v>
      </c>
      <c r="L109" s="191" t="str">
        <f>IF(K109="","",VLOOKUP(K109,Listas!$O$3:$P$37,2,FALSE))</f>
        <v>JEFE DE OFICINA ASESORA DE PLANEACIÓN</v>
      </c>
      <c r="M109" s="190" t="s">
        <v>127</v>
      </c>
      <c r="N109" s="190" t="s">
        <v>70</v>
      </c>
      <c r="O109" s="190" t="s">
        <v>21</v>
      </c>
      <c r="P109" s="190" t="s">
        <v>11</v>
      </c>
      <c r="Q109" s="190" t="s">
        <v>11</v>
      </c>
      <c r="R109" s="186" t="s">
        <v>14</v>
      </c>
      <c r="S109" s="190" t="s">
        <v>14</v>
      </c>
      <c r="T109" s="190" t="s">
        <v>14</v>
      </c>
      <c r="U109" s="190" t="s">
        <v>14</v>
      </c>
      <c r="V109" s="190" t="s">
        <v>14</v>
      </c>
      <c r="W109" s="190" t="s">
        <v>14</v>
      </c>
      <c r="X109" s="189" t="s">
        <v>1697</v>
      </c>
      <c r="Y109" s="191" t="s">
        <v>22</v>
      </c>
      <c r="Z109" s="192">
        <v>44317</v>
      </c>
      <c r="AA109" s="192"/>
      <c r="AB109" s="193" t="s">
        <v>17</v>
      </c>
    </row>
    <row r="110" spans="1:28" s="156" customFormat="1" ht="118.95" customHeight="1" x14ac:dyDescent="0.25">
      <c r="A110" s="268">
        <f t="shared" si="1"/>
        <v>98</v>
      </c>
      <c r="B110" s="186" t="s">
        <v>123</v>
      </c>
      <c r="C110" s="187" t="s">
        <v>225</v>
      </c>
      <c r="D110" s="187" t="s">
        <v>1853</v>
      </c>
      <c r="E110" s="188" t="s">
        <v>2</v>
      </c>
      <c r="F110" s="189" t="s">
        <v>226</v>
      </c>
      <c r="G110" s="190" t="s">
        <v>4</v>
      </c>
      <c r="H110" s="190" t="s">
        <v>63</v>
      </c>
      <c r="I110" s="190" t="s">
        <v>6</v>
      </c>
      <c r="J110" s="190" t="s">
        <v>1037</v>
      </c>
      <c r="K110" s="190" t="s">
        <v>103</v>
      </c>
      <c r="L110" s="191" t="str">
        <f>IF(K110="","",VLOOKUP(K110,Listas!$O$3:$P$37,2,FALSE))</f>
        <v>JEFE DE OFICINA ASESORA DE PLANEACIÓN</v>
      </c>
      <c r="M110" s="190" t="s">
        <v>127</v>
      </c>
      <c r="N110" s="190" t="s">
        <v>70</v>
      </c>
      <c r="O110" s="190" t="s">
        <v>21</v>
      </c>
      <c r="P110" s="190" t="s">
        <v>11</v>
      </c>
      <c r="Q110" s="190" t="s">
        <v>11</v>
      </c>
      <c r="R110" s="186" t="s">
        <v>14</v>
      </c>
      <c r="S110" s="190" t="s">
        <v>14</v>
      </c>
      <c r="T110" s="190" t="s">
        <v>14</v>
      </c>
      <c r="U110" s="190" t="s">
        <v>14</v>
      </c>
      <c r="V110" s="190" t="s">
        <v>14</v>
      </c>
      <c r="W110" s="190" t="s">
        <v>14</v>
      </c>
      <c r="X110" s="189" t="s">
        <v>227</v>
      </c>
      <c r="Y110" s="191" t="s">
        <v>22</v>
      </c>
      <c r="Z110" s="192">
        <v>44317</v>
      </c>
      <c r="AA110" s="192"/>
      <c r="AB110" s="193" t="s">
        <v>17</v>
      </c>
    </row>
    <row r="111" spans="1:28" s="156" customFormat="1" ht="118.95" customHeight="1" x14ac:dyDescent="0.25">
      <c r="A111" s="268">
        <f t="shared" si="1"/>
        <v>99</v>
      </c>
      <c r="B111" s="186" t="s">
        <v>123</v>
      </c>
      <c r="C111" s="187" t="s">
        <v>228</v>
      </c>
      <c r="D111" s="187" t="s">
        <v>229</v>
      </c>
      <c r="E111" s="188" t="s">
        <v>2</v>
      </c>
      <c r="F111" s="189" t="s">
        <v>226</v>
      </c>
      <c r="G111" s="190" t="s">
        <v>4</v>
      </c>
      <c r="H111" s="190" t="s">
        <v>63</v>
      </c>
      <c r="I111" s="190" t="s">
        <v>6</v>
      </c>
      <c r="J111" s="190" t="s">
        <v>1037</v>
      </c>
      <c r="K111" s="190" t="s">
        <v>103</v>
      </c>
      <c r="L111" s="191" t="str">
        <f>IF(K111="","",VLOOKUP(K111,Listas!$O$3:$P$37,2,FALSE))</f>
        <v>JEFE DE OFICINA ASESORA DE PLANEACIÓN</v>
      </c>
      <c r="M111" s="190" t="s">
        <v>127</v>
      </c>
      <c r="N111" s="190" t="s">
        <v>70</v>
      </c>
      <c r="O111" s="190" t="s">
        <v>21</v>
      </c>
      <c r="P111" s="190" t="s">
        <v>11</v>
      </c>
      <c r="Q111" s="190" t="s">
        <v>11</v>
      </c>
      <c r="R111" s="186" t="s">
        <v>14</v>
      </c>
      <c r="S111" s="190" t="s">
        <v>14</v>
      </c>
      <c r="T111" s="190" t="s">
        <v>14</v>
      </c>
      <c r="U111" s="190" t="s">
        <v>14</v>
      </c>
      <c r="V111" s="190" t="s">
        <v>14</v>
      </c>
      <c r="W111" s="190" t="s">
        <v>14</v>
      </c>
      <c r="X111" s="189" t="s">
        <v>1698</v>
      </c>
      <c r="Y111" s="191" t="s">
        <v>22</v>
      </c>
      <c r="Z111" s="192">
        <v>44317</v>
      </c>
      <c r="AA111" s="192"/>
      <c r="AB111" s="193" t="s">
        <v>17</v>
      </c>
    </row>
    <row r="112" spans="1:28" s="156" customFormat="1" ht="118.95" customHeight="1" x14ac:dyDescent="0.25">
      <c r="A112" s="268">
        <f t="shared" si="1"/>
        <v>100</v>
      </c>
      <c r="B112" s="186" t="s">
        <v>0</v>
      </c>
      <c r="C112" s="187" t="s">
        <v>230</v>
      </c>
      <c r="D112" s="187" t="s">
        <v>231</v>
      </c>
      <c r="E112" s="188" t="s">
        <v>2</v>
      </c>
      <c r="F112" s="189" t="s">
        <v>48</v>
      </c>
      <c r="G112" s="190" t="s">
        <v>4</v>
      </c>
      <c r="H112" s="190" t="s">
        <v>63</v>
      </c>
      <c r="I112" s="190" t="s">
        <v>6</v>
      </c>
      <c r="J112" s="190" t="s">
        <v>1037</v>
      </c>
      <c r="K112" s="190" t="s">
        <v>103</v>
      </c>
      <c r="L112" s="191" t="str">
        <f>IF(K112="","",VLOOKUP(K112,Listas!$O$3:$P$37,2,FALSE))</f>
        <v>JEFE DE OFICINA ASESORA DE PLANEACIÓN</v>
      </c>
      <c r="M112" s="190" t="s">
        <v>152</v>
      </c>
      <c r="N112" s="190" t="s">
        <v>70</v>
      </c>
      <c r="O112" s="190" t="s">
        <v>21</v>
      </c>
      <c r="P112" s="190" t="s">
        <v>11</v>
      </c>
      <c r="Q112" s="190" t="s">
        <v>11</v>
      </c>
      <c r="R112" s="186" t="s">
        <v>14</v>
      </c>
      <c r="S112" s="190" t="s">
        <v>13</v>
      </c>
      <c r="T112" s="190" t="s">
        <v>13</v>
      </c>
      <c r="U112" s="190" t="s">
        <v>14</v>
      </c>
      <c r="V112" s="190" t="s">
        <v>14</v>
      </c>
      <c r="W112" s="190" t="s">
        <v>14</v>
      </c>
      <c r="X112" s="189" t="s">
        <v>1699</v>
      </c>
      <c r="Y112" s="191" t="s">
        <v>22</v>
      </c>
      <c r="Z112" s="192">
        <v>44317</v>
      </c>
      <c r="AA112" s="192"/>
      <c r="AB112" s="193" t="s">
        <v>17</v>
      </c>
    </row>
    <row r="113" spans="1:28" s="156" customFormat="1" ht="118.95" customHeight="1" x14ac:dyDescent="0.25">
      <c r="A113" s="268">
        <f t="shared" si="1"/>
        <v>101</v>
      </c>
      <c r="B113" s="186" t="s">
        <v>89</v>
      </c>
      <c r="C113" s="187" t="s">
        <v>232</v>
      </c>
      <c r="D113" s="187" t="s">
        <v>233</v>
      </c>
      <c r="E113" s="188" t="s">
        <v>2</v>
      </c>
      <c r="F113" s="189" t="s">
        <v>48</v>
      </c>
      <c r="G113" s="190" t="s">
        <v>4</v>
      </c>
      <c r="H113" s="190" t="s">
        <v>5</v>
      </c>
      <c r="I113" s="190" t="s">
        <v>6</v>
      </c>
      <c r="J113" s="190" t="s">
        <v>1037</v>
      </c>
      <c r="K113" s="190" t="s">
        <v>103</v>
      </c>
      <c r="L113" s="191" t="str">
        <f>IF(K113="","",VLOOKUP(K113,Listas!$O$3:$P$37,2,FALSE))</f>
        <v>JEFE DE OFICINA ASESORA DE PLANEACIÓN</v>
      </c>
      <c r="M113" s="190" t="s">
        <v>152</v>
      </c>
      <c r="N113" s="190" t="s">
        <v>70</v>
      </c>
      <c r="O113" s="190" t="s">
        <v>34</v>
      </c>
      <c r="P113" s="190" t="s">
        <v>35</v>
      </c>
      <c r="Q113" s="190" t="s">
        <v>11</v>
      </c>
      <c r="R113" s="186" t="s">
        <v>14</v>
      </c>
      <c r="S113" s="190" t="s">
        <v>14</v>
      </c>
      <c r="T113" s="190" t="s">
        <v>14</v>
      </c>
      <c r="U113" s="190" t="s">
        <v>14</v>
      </c>
      <c r="V113" s="190" t="s">
        <v>14</v>
      </c>
      <c r="W113" s="190" t="s">
        <v>14</v>
      </c>
      <c r="X113" s="189" t="s">
        <v>1700</v>
      </c>
      <c r="Y113" s="191" t="s">
        <v>150</v>
      </c>
      <c r="Z113" s="192">
        <v>44317</v>
      </c>
      <c r="AA113" s="192"/>
      <c r="AB113" s="193" t="s">
        <v>17</v>
      </c>
    </row>
    <row r="114" spans="1:28" s="156" customFormat="1" ht="118.95" customHeight="1" x14ac:dyDescent="0.25">
      <c r="A114" s="268">
        <f t="shared" si="1"/>
        <v>102</v>
      </c>
      <c r="B114" s="186" t="s">
        <v>141</v>
      </c>
      <c r="C114" s="187" t="s">
        <v>234</v>
      </c>
      <c r="D114" s="187" t="s">
        <v>235</v>
      </c>
      <c r="E114" s="188" t="s">
        <v>2</v>
      </c>
      <c r="F114" s="189" t="s">
        <v>48</v>
      </c>
      <c r="G114" s="190" t="s">
        <v>4</v>
      </c>
      <c r="H114" s="190" t="s">
        <v>63</v>
      </c>
      <c r="I114" s="190" t="s">
        <v>6</v>
      </c>
      <c r="J114" s="190" t="s">
        <v>1037</v>
      </c>
      <c r="K114" s="190" t="s">
        <v>103</v>
      </c>
      <c r="L114" s="191" t="str">
        <f>IF(K114="","",VLOOKUP(K114,Listas!$O$3:$P$37,2,FALSE))</f>
        <v>JEFE DE OFICINA ASESORA DE PLANEACIÓN</v>
      </c>
      <c r="M114" s="190" t="s">
        <v>152</v>
      </c>
      <c r="N114" s="190" t="s">
        <v>70</v>
      </c>
      <c r="O114" s="190" t="s">
        <v>10</v>
      </c>
      <c r="P114" s="190" t="s">
        <v>11</v>
      </c>
      <c r="Q114" s="190" t="s">
        <v>11</v>
      </c>
      <c r="R114" s="186" t="s">
        <v>14</v>
      </c>
      <c r="S114" s="190" t="s">
        <v>14</v>
      </c>
      <c r="T114" s="190" t="s">
        <v>14</v>
      </c>
      <c r="U114" s="190" t="s">
        <v>14</v>
      </c>
      <c r="V114" s="190" t="s">
        <v>14</v>
      </c>
      <c r="W114" s="190" t="s">
        <v>14</v>
      </c>
      <c r="X114" s="189" t="s">
        <v>1701</v>
      </c>
      <c r="Y114" s="191" t="s">
        <v>16</v>
      </c>
      <c r="Z114" s="192">
        <v>44317</v>
      </c>
      <c r="AA114" s="192"/>
      <c r="AB114" s="193" t="s">
        <v>17</v>
      </c>
    </row>
    <row r="115" spans="1:28" s="156" customFormat="1" ht="118.95" customHeight="1" x14ac:dyDescent="0.25">
      <c r="A115" s="268">
        <f t="shared" si="1"/>
        <v>103</v>
      </c>
      <c r="B115" s="186" t="s">
        <v>236</v>
      </c>
      <c r="C115" s="187" t="s">
        <v>1425</v>
      </c>
      <c r="D115" s="187" t="s">
        <v>1702</v>
      </c>
      <c r="E115" s="188" t="s">
        <v>2</v>
      </c>
      <c r="F115" s="189" t="s">
        <v>48</v>
      </c>
      <c r="G115" s="190" t="s">
        <v>4</v>
      </c>
      <c r="H115" s="190" t="s">
        <v>63</v>
      </c>
      <c r="I115" s="190" t="s">
        <v>6</v>
      </c>
      <c r="J115" s="190" t="s">
        <v>1037</v>
      </c>
      <c r="K115" s="190" t="s">
        <v>103</v>
      </c>
      <c r="L115" s="191" t="str">
        <f>IF(K115="","",VLOOKUP(K115,Listas!$O$3:$P$37,2,FALSE))</f>
        <v>JEFE DE OFICINA ASESORA DE PLANEACIÓN</v>
      </c>
      <c r="M115" s="190" t="s">
        <v>152</v>
      </c>
      <c r="N115" s="190" t="s">
        <v>70</v>
      </c>
      <c r="O115" s="190" t="s">
        <v>21</v>
      </c>
      <c r="P115" s="190" t="s">
        <v>11</v>
      </c>
      <c r="Q115" s="190" t="s">
        <v>11</v>
      </c>
      <c r="R115" s="186" t="s">
        <v>14</v>
      </c>
      <c r="S115" s="190" t="s">
        <v>14</v>
      </c>
      <c r="T115" s="190" t="s">
        <v>14</v>
      </c>
      <c r="U115" s="190" t="s">
        <v>14</v>
      </c>
      <c r="V115" s="190" t="s">
        <v>14</v>
      </c>
      <c r="W115" s="190" t="s">
        <v>14</v>
      </c>
      <c r="X115" s="189" t="s">
        <v>237</v>
      </c>
      <c r="Y115" s="191" t="s">
        <v>22</v>
      </c>
      <c r="Z115" s="192">
        <v>44317</v>
      </c>
      <c r="AA115" s="192"/>
      <c r="AB115" s="193" t="s">
        <v>17</v>
      </c>
    </row>
    <row r="116" spans="1:28" s="156" customFormat="1" ht="118.95" customHeight="1" x14ac:dyDescent="0.25">
      <c r="A116" s="268">
        <f t="shared" si="1"/>
        <v>104</v>
      </c>
      <c r="B116" s="186" t="s">
        <v>236</v>
      </c>
      <c r="C116" s="187" t="s">
        <v>238</v>
      </c>
      <c r="D116" s="187" t="s">
        <v>239</v>
      </c>
      <c r="E116" s="188" t="s">
        <v>2</v>
      </c>
      <c r="F116" s="189" t="s">
        <v>48</v>
      </c>
      <c r="G116" s="190" t="s">
        <v>4</v>
      </c>
      <c r="H116" s="190" t="s">
        <v>63</v>
      </c>
      <c r="I116" s="190" t="s">
        <v>6</v>
      </c>
      <c r="J116" s="190" t="s">
        <v>1037</v>
      </c>
      <c r="K116" s="190" t="s">
        <v>103</v>
      </c>
      <c r="L116" s="191" t="str">
        <f>IF(K116="","",VLOOKUP(K116,Listas!$O$3:$P$37,2,FALSE))</f>
        <v>JEFE DE OFICINA ASESORA DE PLANEACIÓN</v>
      </c>
      <c r="M116" s="190" t="s">
        <v>152</v>
      </c>
      <c r="N116" s="190" t="s">
        <v>70</v>
      </c>
      <c r="O116" s="190" t="s">
        <v>21</v>
      </c>
      <c r="P116" s="190" t="s">
        <v>11</v>
      </c>
      <c r="Q116" s="190" t="s">
        <v>11</v>
      </c>
      <c r="R116" s="186" t="s">
        <v>14</v>
      </c>
      <c r="S116" s="190" t="s">
        <v>14</v>
      </c>
      <c r="T116" s="190" t="s">
        <v>14</v>
      </c>
      <c r="U116" s="190" t="s">
        <v>14</v>
      </c>
      <c r="V116" s="190" t="s">
        <v>14</v>
      </c>
      <c r="W116" s="190" t="s">
        <v>14</v>
      </c>
      <c r="X116" s="189" t="s">
        <v>240</v>
      </c>
      <c r="Y116" s="191" t="s">
        <v>22</v>
      </c>
      <c r="Z116" s="192">
        <v>44317</v>
      </c>
      <c r="AA116" s="192"/>
      <c r="AB116" s="193" t="s">
        <v>17</v>
      </c>
    </row>
    <row r="117" spans="1:28" s="156" customFormat="1" ht="118.95" customHeight="1" x14ac:dyDescent="0.25">
      <c r="A117" s="268">
        <f t="shared" si="1"/>
        <v>105</v>
      </c>
      <c r="B117" s="186" t="s">
        <v>31</v>
      </c>
      <c r="C117" s="187" t="s">
        <v>1305</v>
      </c>
      <c r="D117" s="187" t="s">
        <v>1306</v>
      </c>
      <c r="E117" s="188" t="s">
        <v>719</v>
      </c>
      <c r="F117" s="189" t="s">
        <v>1307</v>
      </c>
      <c r="G117" s="190" t="s">
        <v>4</v>
      </c>
      <c r="H117" s="190" t="s">
        <v>63</v>
      </c>
      <c r="I117" s="190" t="s">
        <v>6</v>
      </c>
      <c r="J117" s="190" t="s">
        <v>1037</v>
      </c>
      <c r="K117" s="190" t="s">
        <v>103</v>
      </c>
      <c r="L117" s="191" t="str">
        <f>IF(K117="","",VLOOKUP(K117,Listas!$O$3:$P$37,2,FALSE))</f>
        <v>JEFE DE OFICINA ASESORA DE PLANEACIÓN</v>
      </c>
      <c r="M117" s="190" t="s">
        <v>152</v>
      </c>
      <c r="N117" s="190" t="s">
        <v>70</v>
      </c>
      <c r="O117" s="190" t="s">
        <v>10</v>
      </c>
      <c r="P117" s="190" t="s">
        <v>12</v>
      </c>
      <c r="Q117" s="190" t="s">
        <v>35</v>
      </c>
      <c r="R117" s="186" t="s">
        <v>14</v>
      </c>
      <c r="S117" s="190" t="s">
        <v>13</v>
      </c>
      <c r="T117" s="190" t="s">
        <v>13</v>
      </c>
      <c r="U117" s="190" t="s">
        <v>13</v>
      </c>
      <c r="V117" s="190" t="s">
        <v>13</v>
      </c>
      <c r="W117" s="190" t="s">
        <v>14</v>
      </c>
      <c r="X117" s="189" t="s">
        <v>1308</v>
      </c>
      <c r="Y117" s="191" t="s">
        <v>300</v>
      </c>
      <c r="Z117" s="192">
        <v>44317</v>
      </c>
      <c r="AA117" s="192"/>
      <c r="AB117" s="193" t="s">
        <v>17</v>
      </c>
    </row>
    <row r="118" spans="1:28" s="156" customFormat="1" ht="118.95" customHeight="1" x14ac:dyDescent="0.25">
      <c r="A118" s="268">
        <f t="shared" si="1"/>
        <v>106</v>
      </c>
      <c r="B118" s="186" t="s">
        <v>31</v>
      </c>
      <c r="C118" s="187" t="s">
        <v>1428</v>
      </c>
      <c r="D118" s="187" t="s">
        <v>1536</v>
      </c>
      <c r="E118" s="188" t="s">
        <v>719</v>
      </c>
      <c r="F118" s="189" t="s">
        <v>1669</v>
      </c>
      <c r="G118" s="190" t="s">
        <v>4</v>
      </c>
      <c r="H118" s="190" t="s">
        <v>32</v>
      </c>
      <c r="I118" s="190" t="s">
        <v>359</v>
      </c>
      <c r="J118" s="190" t="s">
        <v>1037</v>
      </c>
      <c r="K118" s="190" t="s">
        <v>103</v>
      </c>
      <c r="L118" s="191" t="str">
        <f>IF(K118="","",VLOOKUP(K118,Listas!$O$3:$P$37,2,FALSE))</f>
        <v>JEFE DE OFICINA ASESORA DE PLANEACIÓN</v>
      </c>
      <c r="M118" s="190" t="s">
        <v>1429</v>
      </c>
      <c r="N118" s="190" t="s">
        <v>1429</v>
      </c>
      <c r="O118" s="190" t="s">
        <v>10</v>
      </c>
      <c r="P118" s="190" t="s">
        <v>35</v>
      </c>
      <c r="Q118" s="190" t="s">
        <v>35</v>
      </c>
      <c r="R118" s="186" t="s">
        <v>14</v>
      </c>
      <c r="S118" s="190" t="s">
        <v>14</v>
      </c>
      <c r="T118" s="190" t="s">
        <v>14</v>
      </c>
      <c r="U118" s="190" t="s">
        <v>14</v>
      </c>
      <c r="V118" s="190" t="s">
        <v>14</v>
      </c>
      <c r="W118" s="190" t="s">
        <v>14</v>
      </c>
      <c r="X118" s="189" t="s">
        <v>1432</v>
      </c>
      <c r="Y118" s="191" t="s">
        <v>300</v>
      </c>
      <c r="Z118" s="192">
        <v>40909</v>
      </c>
      <c r="AA118" s="192"/>
      <c r="AB118" s="193" t="s">
        <v>17</v>
      </c>
    </row>
    <row r="119" spans="1:28" s="156" customFormat="1" ht="118.95" customHeight="1" x14ac:dyDescent="0.25">
      <c r="A119" s="268">
        <f t="shared" si="1"/>
        <v>107</v>
      </c>
      <c r="B119" s="186" t="s">
        <v>31</v>
      </c>
      <c r="C119" s="187" t="s">
        <v>1426</v>
      </c>
      <c r="D119" s="187" t="s">
        <v>1703</v>
      </c>
      <c r="E119" s="188" t="s">
        <v>719</v>
      </c>
      <c r="F119" s="189" t="s">
        <v>1430</v>
      </c>
      <c r="G119" s="190" t="s">
        <v>4</v>
      </c>
      <c r="H119" s="190" t="s">
        <v>63</v>
      </c>
      <c r="I119" s="190" t="s">
        <v>73</v>
      </c>
      <c r="J119" s="190" t="s">
        <v>1037</v>
      </c>
      <c r="K119" s="190" t="s">
        <v>103</v>
      </c>
      <c r="L119" s="191" t="str">
        <f>IF(K119="","",VLOOKUP(K119,Listas!$O$3:$P$37,2,FALSE))</f>
        <v>JEFE DE OFICINA ASESORA DE PLANEACIÓN</v>
      </c>
      <c r="M119" s="190" t="s">
        <v>1429</v>
      </c>
      <c r="N119" s="190" t="s">
        <v>1431</v>
      </c>
      <c r="O119" s="190" t="s">
        <v>21</v>
      </c>
      <c r="P119" s="190" t="s">
        <v>12</v>
      </c>
      <c r="Q119" s="190" t="s">
        <v>35</v>
      </c>
      <c r="R119" s="186" t="s">
        <v>14</v>
      </c>
      <c r="S119" s="190" t="s">
        <v>14</v>
      </c>
      <c r="T119" s="190" t="s">
        <v>14</v>
      </c>
      <c r="U119" s="190" t="s">
        <v>14</v>
      </c>
      <c r="V119" s="190" t="s">
        <v>14</v>
      </c>
      <c r="W119" s="190" t="s">
        <v>14</v>
      </c>
      <c r="X119" s="189" t="s">
        <v>1432</v>
      </c>
      <c r="Y119" s="191" t="s">
        <v>300</v>
      </c>
      <c r="Z119" s="192">
        <v>45292</v>
      </c>
      <c r="AA119" s="192"/>
      <c r="AB119" s="193" t="s">
        <v>17</v>
      </c>
    </row>
    <row r="120" spans="1:28" s="157" customFormat="1" ht="118.95" customHeight="1" x14ac:dyDescent="0.25">
      <c r="A120" s="268">
        <f t="shared" si="1"/>
        <v>108</v>
      </c>
      <c r="B120" s="186" t="s">
        <v>31</v>
      </c>
      <c r="C120" s="187" t="s">
        <v>1427</v>
      </c>
      <c r="D120" s="187" t="s">
        <v>1433</v>
      </c>
      <c r="E120" s="188" t="s">
        <v>719</v>
      </c>
      <c r="F120" s="194" t="s">
        <v>1434</v>
      </c>
      <c r="G120" s="188" t="s">
        <v>4</v>
      </c>
      <c r="H120" s="188" t="s">
        <v>63</v>
      </c>
      <c r="I120" s="188" t="s">
        <v>73</v>
      </c>
      <c r="J120" s="188" t="s">
        <v>1037</v>
      </c>
      <c r="K120" s="188" t="s">
        <v>103</v>
      </c>
      <c r="L120" s="186" t="str">
        <f>IF(K120="","",VLOOKUP(K120,Listas!$O$3:$P$37,2,FALSE))</f>
        <v>JEFE DE OFICINA ASESORA DE PLANEACIÓN</v>
      </c>
      <c r="M120" s="188" t="s">
        <v>1436</v>
      </c>
      <c r="N120" s="188" t="s">
        <v>1435</v>
      </c>
      <c r="O120" s="188" t="s">
        <v>34</v>
      </c>
      <c r="P120" s="188" t="s">
        <v>12</v>
      </c>
      <c r="Q120" s="188" t="s">
        <v>35</v>
      </c>
      <c r="R120" s="186" t="s">
        <v>14</v>
      </c>
      <c r="S120" s="188" t="s">
        <v>14</v>
      </c>
      <c r="T120" s="188" t="s">
        <v>14</v>
      </c>
      <c r="U120" s="188" t="s">
        <v>14</v>
      </c>
      <c r="V120" s="188" t="s">
        <v>14</v>
      </c>
      <c r="W120" s="188" t="s">
        <v>14</v>
      </c>
      <c r="X120" s="194" t="s">
        <v>1769</v>
      </c>
      <c r="Y120" s="186" t="s">
        <v>300</v>
      </c>
      <c r="Z120" s="199">
        <v>43368</v>
      </c>
      <c r="AA120" s="199"/>
      <c r="AB120" s="200" t="s">
        <v>17</v>
      </c>
    </row>
    <row r="121" spans="1:28" s="156" customFormat="1" ht="118.95" customHeight="1" x14ac:dyDescent="0.25">
      <c r="A121" s="268">
        <f t="shared" si="1"/>
        <v>109</v>
      </c>
      <c r="B121" s="186" t="s">
        <v>31</v>
      </c>
      <c r="C121" s="187" t="s">
        <v>1443</v>
      </c>
      <c r="D121" s="187" t="s">
        <v>1770</v>
      </c>
      <c r="E121" s="188" t="s">
        <v>719</v>
      </c>
      <c r="F121" s="189" t="s">
        <v>1444</v>
      </c>
      <c r="G121" s="190" t="s">
        <v>4</v>
      </c>
      <c r="H121" s="190" t="s">
        <v>63</v>
      </c>
      <c r="I121" s="190" t="s">
        <v>73</v>
      </c>
      <c r="J121" s="190" t="s">
        <v>1037</v>
      </c>
      <c r="K121" s="190" t="s">
        <v>103</v>
      </c>
      <c r="L121" s="191" t="str">
        <f>IF(K121="","",VLOOKUP(K121,Listas!$O$3:$P$37,2,FALSE))</f>
        <v>JEFE DE OFICINA ASESORA DE PLANEACIÓN</v>
      </c>
      <c r="M121" s="190" t="s">
        <v>1436</v>
      </c>
      <c r="N121" s="190" t="s">
        <v>1445</v>
      </c>
      <c r="O121" s="190" t="s">
        <v>21</v>
      </c>
      <c r="P121" s="190" t="s">
        <v>12</v>
      </c>
      <c r="Q121" s="190" t="s">
        <v>12</v>
      </c>
      <c r="R121" s="186" t="s">
        <v>14</v>
      </c>
      <c r="S121" s="190" t="s">
        <v>14</v>
      </c>
      <c r="T121" s="190" t="s">
        <v>14</v>
      </c>
      <c r="U121" s="190" t="s">
        <v>14</v>
      </c>
      <c r="V121" s="190" t="s">
        <v>14</v>
      </c>
      <c r="W121" s="190" t="s">
        <v>14</v>
      </c>
      <c r="X121" s="189" t="s">
        <v>1704</v>
      </c>
      <c r="Y121" s="191" t="s">
        <v>300</v>
      </c>
      <c r="Z121" s="192">
        <v>41264</v>
      </c>
      <c r="AA121" s="192"/>
      <c r="AB121" s="193" t="s">
        <v>17</v>
      </c>
    </row>
    <row r="122" spans="1:28" s="156" customFormat="1" ht="118.95" customHeight="1" x14ac:dyDescent="0.25">
      <c r="A122" s="268">
        <f t="shared" si="1"/>
        <v>110</v>
      </c>
      <c r="B122" s="186" t="s">
        <v>2</v>
      </c>
      <c r="C122" s="187" t="s">
        <v>1441</v>
      </c>
      <c r="D122" s="187" t="s">
        <v>1705</v>
      </c>
      <c r="E122" s="188" t="s">
        <v>2</v>
      </c>
      <c r="F122" s="189" t="s">
        <v>1764</v>
      </c>
      <c r="G122" s="190" t="s">
        <v>4</v>
      </c>
      <c r="H122" s="190" t="s">
        <v>63</v>
      </c>
      <c r="I122" s="190" t="s">
        <v>359</v>
      </c>
      <c r="J122" s="190" t="s">
        <v>1037</v>
      </c>
      <c r="K122" s="190" t="s">
        <v>103</v>
      </c>
      <c r="L122" s="191" t="str">
        <f>IF(K122="","",VLOOKUP(K122,Listas!$O$3:$P$37,2,FALSE))</f>
        <v>JEFE DE OFICINA ASESORA DE PLANEACIÓN</v>
      </c>
      <c r="M122" s="190" t="s">
        <v>1436</v>
      </c>
      <c r="N122" s="190" t="s">
        <v>1442</v>
      </c>
      <c r="O122" s="190" t="s">
        <v>10</v>
      </c>
      <c r="P122" s="190" t="s">
        <v>12</v>
      </c>
      <c r="Q122" s="190" t="s">
        <v>12</v>
      </c>
      <c r="R122" s="186" t="s">
        <v>14</v>
      </c>
      <c r="S122" s="190" t="s">
        <v>14</v>
      </c>
      <c r="T122" s="190" t="s">
        <v>14</v>
      </c>
      <c r="U122" s="190" t="s">
        <v>14</v>
      </c>
      <c r="V122" s="190" t="s">
        <v>14</v>
      </c>
      <c r="W122" s="190" t="s">
        <v>14</v>
      </c>
      <c r="X122" s="189" t="s">
        <v>1312</v>
      </c>
      <c r="Y122" s="191" t="s">
        <v>300</v>
      </c>
      <c r="Z122" s="192"/>
      <c r="AA122" s="192"/>
      <c r="AB122" s="193" t="s">
        <v>17</v>
      </c>
    </row>
    <row r="123" spans="1:28" s="156" customFormat="1" ht="118.95" customHeight="1" x14ac:dyDescent="0.25">
      <c r="A123" s="268">
        <f t="shared" si="1"/>
        <v>111</v>
      </c>
      <c r="B123" s="186" t="s">
        <v>101</v>
      </c>
      <c r="C123" s="187" t="s">
        <v>1302</v>
      </c>
      <c r="D123" s="187" t="s">
        <v>1670</v>
      </c>
      <c r="E123" s="188" t="s">
        <v>357</v>
      </c>
      <c r="F123" s="189" t="s">
        <v>1421</v>
      </c>
      <c r="G123" s="190" t="s">
        <v>49</v>
      </c>
      <c r="H123" s="190" t="s">
        <v>5</v>
      </c>
      <c r="I123" s="190" t="s">
        <v>359</v>
      </c>
      <c r="J123" s="190" t="s">
        <v>1037</v>
      </c>
      <c r="K123" s="190" t="s">
        <v>103</v>
      </c>
      <c r="L123" s="191" t="str">
        <f>IF(K123="","",VLOOKUP(K123,Listas!$O$3:$P$37,2,FALSE))</f>
        <v>JEFE DE OFICINA ASESORA DE PLANEACIÓN</v>
      </c>
      <c r="M123" s="190" t="s">
        <v>1437</v>
      </c>
      <c r="N123" s="190" t="s">
        <v>1438</v>
      </c>
      <c r="O123" s="190" t="s">
        <v>10</v>
      </c>
      <c r="P123" s="190" t="s">
        <v>12</v>
      </c>
      <c r="Q123" s="190" t="s">
        <v>12</v>
      </c>
      <c r="R123" s="186" t="s">
        <v>14</v>
      </c>
      <c r="S123" s="190" t="s">
        <v>13</v>
      </c>
      <c r="T123" s="190" t="s">
        <v>13</v>
      </c>
      <c r="U123" s="190" t="s">
        <v>13</v>
      </c>
      <c r="V123" s="190" t="s">
        <v>13</v>
      </c>
      <c r="W123" s="190" t="s">
        <v>14</v>
      </c>
      <c r="X123" s="189" t="s">
        <v>1312</v>
      </c>
      <c r="Y123" s="191" t="s">
        <v>300</v>
      </c>
      <c r="Z123" s="192">
        <v>40848</v>
      </c>
      <c r="AA123" s="192"/>
      <c r="AB123" s="193" t="s">
        <v>17</v>
      </c>
    </row>
    <row r="124" spans="1:28" s="156" customFormat="1" ht="118.95" customHeight="1" x14ac:dyDescent="0.25">
      <c r="A124" s="268">
        <f t="shared" si="1"/>
        <v>112</v>
      </c>
      <c r="B124" s="186" t="s">
        <v>30</v>
      </c>
      <c r="C124" s="187" t="s">
        <v>1439</v>
      </c>
      <c r="D124" s="187" t="s">
        <v>1706</v>
      </c>
      <c r="E124" s="188" t="s">
        <v>31</v>
      </c>
      <c r="F124" s="189" t="s">
        <v>1440</v>
      </c>
      <c r="G124" s="190" t="s">
        <v>359</v>
      </c>
      <c r="H124" s="190" t="s">
        <v>359</v>
      </c>
      <c r="I124" s="190" t="s">
        <v>359</v>
      </c>
      <c r="J124" s="190" t="s">
        <v>1037</v>
      </c>
      <c r="K124" s="190" t="s">
        <v>103</v>
      </c>
      <c r="L124" s="191" t="str">
        <f>IF(K124="","",VLOOKUP(K124,Listas!$O$3:$P$37,2,FALSE))</f>
        <v>JEFE DE OFICINA ASESORA DE PLANEACIÓN</v>
      </c>
      <c r="M124" s="190" t="s">
        <v>1440</v>
      </c>
      <c r="N124" s="190" t="s">
        <v>1440</v>
      </c>
      <c r="O124" s="190" t="s">
        <v>1767</v>
      </c>
      <c r="P124" s="190" t="s">
        <v>11</v>
      </c>
      <c r="Q124" s="190" t="s">
        <v>11</v>
      </c>
      <c r="R124" s="186" t="s">
        <v>14</v>
      </c>
      <c r="S124" s="190" t="s">
        <v>14</v>
      </c>
      <c r="T124" s="190" t="s">
        <v>14</v>
      </c>
      <c r="U124" s="190" t="s">
        <v>14</v>
      </c>
      <c r="V124" s="190" t="s">
        <v>14</v>
      </c>
      <c r="W124" s="190" t="s">
        <v>14</v>
      </c>
      <c r="X124" s="189" t="s">
        <v>1312</v>
      </c>
      <c r="Y124" s="191" t="s">
        <v>300</v>
      </c>
      <c r="Z124" s="192">
        <v>40848</v>
      </c>
      <c r="AA124" s="192"/>
      <c r="AB124" s="193" t="s">
        <v>17</v>
      </c>
    </row>
    <row r="125" spans="1:28" s="156" customFormat="1" ht="118.95" customHeight="1" x14ac:dyDescent="0.25">
      <c r="A125" s="268">
        <f t="shared" si="1"/>
        <v>113</v>
      </c>
      <c r="B125" s="186" t="s">
        <v>61</v>
      </c>
      <c r="C125" s="187" t="s">
        <v>1062</v>
      </c>
      <c r="D125" s="187" t="s">
        <v>1055</v>
      </c>
      <c r="E125" s="188" t="s">
        <v>61</v>
      </c>
      <c r="F125" s="189" t="s">
        <v>1440</v>
      </c>
      <c r="G125" s="190" t="s">
        <v>359</v>
      </c>
      <c r="H125" s="190" t="s">
        <v>359</v>
      </c>
      <c r="I125" s="190" t="s">
        <v>359</v>
      </c>
      <c r="J125" s="190" t="s">
        <v>1037</v>
      </c>
      <c r="K125" s="190" t="s">
        <v>103</v>
      </c>
      <c r="L125" s="191" t="str">
        <f>IF(K125="","",VLOOKUP(K125,Listas!$O$3:$P$37,2,FALSE))</f>
        <v>JEFE DE OFICINA ASESORA DE PLANEACIÓN</v>
      </c>
      <c r="M125" s="190" t="s">
        <v>1440</v>
      </c>
      <c r="N125" s="190" t="s">
        <v>1440</v>
      </c>
      <c r="O125" s="190" t="s">
        <v>1767</v>
      </c>
      <c r="P125" s="190" t="s">
        <v>1767</v>
      </c>
      <c r="Q125" s="190" t="s">
        <v>35</v>
      </c>
      <c r="R125" s="186" t="s">
        <v>14</v>
      </c>
      <c r="S125" s="190" t="s">
        <v>14</v>
      </c>
      <c r="T125" s="190" t="s">
        <v>14</v>
      </c>
      <c r="U125" s="190" t="s">
        <v>14</v>
      </c>
      <c r="V125" s="190" t="s">
        <v>14</v>
      </c>
      <c r="W125" s="190" t="s">
        <v>14</v>
      </c>
      <c r="X125" s="189" t="s">
        <v>1312</v>
      </c>
      <c r="Y125" s="191" t="s">
        <v>300</v>
      </c>
      <c r="Z125" s="192">
        <v>40848</v>
      </c>
      <c r="AA125" s="192"/>
      <c r="AB125" s="193" t="s">
        <v>17</v>
      </c>
    </row>
    <row r="126" spans="1:28" s="156" customFormat="1" ht="118.95" customHeight="1" x14ac:dyDescent="0.25">
      <c r="A126" s="268">
        <f t="shared" si="1"/>
        <v>114</v>
      </c>
      <c r="B126" s="186" t="s">
        <v>60</v>
      </c>
      <c r="C126" s="187" t="s">
        <v>242</v>
      </c>
      <c r="D126" s="187" t="s">
        <v>243</v>
      </c>
      <c r="E126" s="188" t="s">
        <v>2</v>
      </c>
      <c r="F126" s="189" t="s">
        <v>244</v>
      </c>
      <c r="G126" s="190" t="s">
        <v>4</v>
      </c>
      <c r="H126" s="190" t="s">
        <v>63</v>
      </c>
      <c r="I126" s="190" t="s">
        <v>6</v>
      </c>
      <c r="J126" s="190" t="s">
        <v>971</v>
      </c>
      <c r="K126" s="190" t="s">
        <v>245</v>
      </c>
      <c r="L126" s="191" t="str">
        <f>IF(K126="","",VLOOKUP(K126,Listas!$O$3:$P$37,2,FALSE))</f>
        <v>JEFE OFICINA ASESORA JURÍDICA</v>
      </c>
      <c r="M126" s="190" t="s">
        <v>246</v>
      </c>
      <c r="N126" s="190" t="s">
        <v>247</v>
      </c>
      <c r="O126" s="190" t="s">
        <v>34</v>
      </c>
      <c r="P126" s="190" t="s">
        <v>35</v>
      </c>
      <c r="Q126" s="190" t="s">
        <v>35</v>
      </c>
      <c r="R126" s="186" t="s">
        <v>14</v>
      </c>
      <c r="S126" s="190" t="s">
        <v>13</v>
      </c>
      <c r="T126" s="190" t="s">
        <v>13</v>
      </c>
      <c r="U126" s="190" t="s">
        <v>14</v>
      </c>
      <c r="V126" s="190" t="s">
        <v>14</v>
      </c>
      <c r="W126" s="190" t="s">
        <v>14</v>
      </c>
      <c r="X126" s="189" t="s">
        <v>15</v>
      </c>
      <c r="Y126" s="191" t="s">
        <v>84</v>
      </c>
      <c r="Z126" s="192">
        <v>44105</v>
      </c>
      <c r="AA126" s="192"/>
      <c r="AB126" s="193" t="s">
        <v>17</v>
      </c>
    </row>
    <row r="127" spans="1:28" s="156" customFormat="1" ht="118.95" customHeight="1" x14ac:dyDescent="0.25">
      <c r="A127" s="268">
        <f t="shared" si="1"/>
        <v>115</v>
      </c>
      <c r="B127" s="186" t="s">
        <v>141</v>
      </c>
      <c r="C127" s="187" t="s">
        <v>181</v>
      </c>
      <c r="D127" s="187" t="s">
        <v>248</v>
      </c>
      <c r="E127" s="188" t="s">
        <v>2</v>
      </c>
      <c r="F127" s="189" t="s">
        <v>244</v>
      </c>
      <c r="G127" s="190" t="s">
        <v>4</v>
      </c>
      <c r="H127" s="190" t="s">
        <v>63</v>
      </c>
      <c r="I127" s="190" t="s">
        <v>6</v>
      </c>
      <c r="J127" s="190" t="s">
        <v>971</v>
      </c>
      <c r="K127" s="190" t="s">
        <v>245</v>
      </c>
      <c r="L127" s="191" t="str">
        <f>IF(K127="","",VLOOKUP(K127,Listas!$O$3:$P$37,2,FALSE))</f>
        <v>JEFE OFICINA ASESORA JURÍDICA</v>
      </c>
      <c r="M127" s="190" t="s">
        <v>246</v>
      </c>
      <c r="N127" s="190" t="s">
        <v>247</v>
      </c>
      <c r="O127" s="190" t="s">
        <v>34</v>
      </c>
      <c r="P127" s="190" t="s">
        <v>35</v>
      </c>
      <c r="Q127" s="190" t="s">
        <v>35</v>
      </c>
      <c r="R127" s="186" t="s">
        <v>14</v>
      </c>
      <c r="S127" s="190" t="s">
        <v>13</v>
      </c>
      <c r="T127" s="190" t="s">
        <v>13</v>
      </c>
      <c r="U127" s="190" t="s">
        <v>14</v>
      </c>
      <c r="V127" s="190" t="s">
        <v>14</v>
      </c>
      <c r="W127" s="190" t="s">
        <v>14</v>
      </c>
      <c r="X127" s="189" t="s">
        <v>15</v>
      </c>
      <c r="Y127" s="191" t="s">
        <v>84</v>
      </c>
      <c r="Z127" s="192">
        <v>44105</v>
      </c>
      <c r="AA127" s="192"/>
      <c r="AB127" s="193" t="s">
        <v>17</v>
      </c>
    </row>
    <row r="128" spans="1:28" s="156" customFormat="1" ht="118.95" customHeight="1" x14ac:dyDescent="0.25">
      <c r="A128" s="268">
        <f t="shared" si="1"/>
        <v>116</v>
      </c>
      <c r="B128" s="186" t="s">
        <v>141</v>
      </c>
      <c r="C128" s="187" t="s">
        <v>183</v>
      </c>
      <c r="D128" s="187" t="s">
        <v>249</v>
      </c>
      <c r="E128" s="188" t="s">
        <v>2</v>
      </c>
      <c r="F128" s="189" t="s">
        <v>244</v>
      </c>
      <c r="G128" s="190" t="s">
        <v>4</v>
      </c>
      <c r="H128" s="190" t="s">
        <v>63</v>
      </c>
      <c r="I128" s="190" t="s">
        <v>6</v>
      </c>
      <c r="J128" s="190" t="s">
        <v>971</v>
      </c>
      <c r="K128" s="190" t="s">
        <v>245</v>
      </c>
      <c r="L128" s="191" t="str">
        <f>IF(K128="","",VLOOKUP(K128,Listas!$O$3:$P$37,2,FALSE))</f>
        <v>JEFE OFICINA ASESORA JURÍDICA</v>
      </c>
      <c r="M128" s="190" t="s">
        <v>246</v>
      </c>
      <c r="N128" s="190" t="s">
        <v>247</v>
      </c>
      <c r="O128" s="190" t="s">
        <v>34</v>
      </c>
      <c r="P128" s="190" t="s">
        <v>12</v>
      </c>
      <c r="Q128" s="190" t="s">
        <v>12</v>
      </c>
      <c r="R128" s="186" t="s">
        <v>14</v>
      </c>
      <c r="S128" s="190" t="s">
        <v>13</v>
      </c>
      <c r="T128" s="190" t="s">
        <v>13</v>
      </c>
      <c r="U128" s="190" t="s">
        <v>14</v>
      </c>
      <c r="V128" s="190" t="s">
        <v>14</v>
      </c>
      <c r="W128" s="190" t="s">
        <v>14</v>
      </c>
      <c r="X128" s="189" t="s">
        <v>15</v>
      </c>
      <c r="Y128" s="191" t="s">
        <v>84</v>
      </c>
      <c r="Z128" s="192">
        <v>44105</v>
      </c>
      <c r="AA128" s="192"/>
      <c r="AB128" s="193" t="s">
        <v>17</v>
      </c>
    </row>
    <row r="129" spans="1:28" s="156" customFormat="1" ht="118.95" customHeight="1" x14ac:dyDescent="0.25">
      <c r="A129" s="268">
        <f t="shared" si="1"/>
        <v>117</v>
      </c>
      <c r="B129" s="186" t="s">
        <v>27</v>
      </c>
      <c r="C129" s="187" t="s">
        <v>192</v>
      </c>
      <c r="D129" s="187" t="s">
        <v>193</v>
      </c>
      <c r="E129" s="188" t="s">
        <v>2</v>
      </c>
      <c r="F129" s="189" t="s">
        <v>250</v>
      </c>
      <c r="G129" s="190" t="s">
        <v>4</v>
      </c>
      <c r="H129" s="190" t="s">
        <v>32</v>
      </c>
      <c r="I129" s="190" t="s">
        <v>50</v>
      </c>
      <c r="J129" s="190" t="s">
        <v>971</v>
      </c>
      <c r="K129" s="190" t="s">
        <v>245</v>
      </c>
      <c r="L129" s="191" t="str">
        <f>IF(K129="","",VLOOKUP(K129,Listas!$O$3:$P$37,2,FALSE))</f>
        <v>JEFE OFICINA ASESORA JURÍDICA</v>
      </c>
      <c r="M129" s="190" t="s">
        <v>246</v>
      </c>
      <c r="N129" s="190" t="s">
        <v>247</v>
      </c>
      <c r="O129" s="190" t="s">
        <v>34</v>
      </c>
      <c r="P129" s="190" t="s">
        <v>35</v>
      </c>
      <c r="Q129" s="190" t="s">
        <v>35</v>
      </c>
      <c r="R129" s="186" t="s">
        <v>14</v>
      </c>
      <c r="S129" s="190" t="s">
        <v>13</v>
      </c>
      <c r="T129" s="190" t="s">
        <v>13</v>
      </c>
      <c r="U129" s="190" t="s">
        <v>14</v>
      </c>
      <c r="V129" s="190" t="s">
        <v>14</v>
      </c>
      <c r="W129" s="190" t="s">
        <v>14</v>
      </c>
      <c r="X129" s="189" t="s">
        <v>15</v>
      </c>
      <c r="Y129" s="191" t="s">
        <v>84</v>
      </c>
      <c r="Z129" s="192">
        <v>44105</v>
      </c>
      <c r="AA129" s="192"/>
      <c r="AB129" s="193" t="s">
        <v>17</v>
      </c>
    </row>
    <row r="130" spans="1:28" s="156" customFormat="1" ht="118.95" customHeight="1" x14ac:dyDescent="0.25">
      <c r="A130" s="268">
        <f t="shared" si="1"/>
        <v>118</v>
      </c>
      <c r="B130" s="186" t="s">
        <v>251</v>
      </c>
      <c r="C130" s="187" t="s">
        <v>252</v>
      </c>
      <c r="D130" s="187" t="s">
        <v>1707</v>
      </c>
      <c r="E130" s="188" t="s">
        <v>2</v>
      </c>
      <c r="F130" s="189" t="s">
        <v>1708</v>
      </c>
      <c r="G130" s="190" t="s">
        <v>4</v>
      </c>
      <c r="H130" s="190" t="s">
        <v>63</v>
      </c>
      <c r="I130" s="190" t="s">
        <v>6</v>
      </c>
      <c r="J130" s="190" t="s">
        <v>971</v>
      </c>
      <c r="K130" s="190" t="s">
        <v>245</v>
      </c>
      <c r="L130" s="191" t="str">
        <f>IF(K130="","",VLOOKUP(K130,Listas!$O$3:$P$37,2,FALSE))</f>
        <v>JEFE OFICINA ASESORA JURÍDICA</v>
      </c>
      <c r="M130" s="190" t="s">
        <v>246</v>
      </c>
      <c r="N130" s="190" t="s">
        <v>253</v>
      </c>
      <c r="O130" s="190" t="s">
        <v>34</v>
      </c>
      <c r="P130" s="190" t="s">
        <v>35</v>
      </c>
      <c r="Q130" s="190" t="s">
        <v>35</v>
      </c>
      <c r="R130" s="186" t="s">
        <v>14</v>
      </c>
      <c r="S130" s="190" t="s">
        <v>13</v>
      </c>
      <c r="T130" s="190" t="s">
        <v>13</v>
      </c>
      <c r="U130" s="190" t="s">
        <v>13</v>
      </c>
      <c r="V130" s="190" t="s">
        <v>13</v>
      </c>
      <c r="W130" s="190" t="s">
        <v>14</v>
      </c>
      <c r="X130" s="189" t="s">
        <v>15</v>
      </c>
      <c r="Y130" s="191" t="s">
        <v>84</v>
      </c>
      <c r="Z130" s="192">
        <v>44105</v>
      </c>
      <c r="AA130" s="192"/>
      <c r="AB130" s="193" t="s">
        <v>17</v>
      </c>
    </row>
    <row r="131" spans="1:28" s="156" customFormat="1" ht="118.95" customHeight="1" x14ac:dyDescent="0.25">
      <c r="A131" s="268">
        <f t="shared" si="1"/>
        <v>119</v>
      </c>
      <c r="B131" s="186" t="s">
        <v>251</v>
      </c>
      <c r="C131" s="187" t="s">
        <v>254</v>
      </c>
      <c r="D131" s="187" t="s">
        <v>255</v>
      </c>
      <c r="E131" s="188" t="s">
        <v>2</v>
      </c>
      <c r="F131" s="189" t="s">
        <v>1708</v>
      </c>
      <c r="G131" s="190" t="s">
        <v>4</v>
      </c>
      <c r="H131" s="190" t="s">
        <v>63</v>
      </c>
      <c r="I131" s="190" t="s">
        <v>6</v>
      </c>
      <c r="J131" s="190" t="s">
        <v>971</v>
      </c>
      <c r="K131" s="190" t="s">
        <v>245</v>
      </c>
      <c r="L131" s="191" t="str">
        <f>IF(K131="","",VLOOKUP(K131,Listas!$O$3:$P$37,2,FALSE))</f>
        <v>JEFE OFICINA ASESORA JURÍDICA</v>
      </c>
      <c r="M131" s="190" t="s">
        <v>246</v>
      </c>
      <c r="N131" s="190" t="s">
        <v>253</v>
      </c>
      <c r="O131" s="190" t="s">
        <v>34</v>
      </c>
      <c r="P131" s="190" t="s">
        <v>35</v>
      </c>
      <c r="Q131" s="190" t="s">
        <v>35</v>
      </c>
      <c r="R131" s="186" t="s">
        <v>14</v>
      </c>
      <c r="S131" s="190" t="s">
        <v>13</v>
      </c>
      <c r="T131" s="190" t="s">
        <v>13</v>
      </c>
      <c r="U131" s="190" t="s">
        <v>14</v>
      </c>
      <c r="V131" s="190" t="s">
        <v>13</v>
      </c>
      <c r="W131" s="190" t="s">
        <v>14</v>
      </c>
      <c r="X131" s="189" t="s">
        <v>15</v>
      </c>
      <c r="Y131" s="191" t="s">
        <v>84</v>
      </c>
      <c r="Z131" s="192">
        <v>44105</v>
      </c>
      <c r="AA131" s="192"/>
      <c r="AB131" s="193" t="s">
        <v>17</v>
      </c>
    </row>
    <row r="132" spans="1:28" s="156" customFormat="1" ht="118.95" customHeight="1" x14ac:dyDescent="0.25">
      <c r="A132" s="268">
        <f t="shared" si="1"/>
        <v>120</v>
      </c>
      <c r="B132" s="186" t="s">
        <v>251</v>
      </c>
      <c r="C132" s="187" t="s">
        <v>256</v>
      </c>
      <c r="D132" s="187" t="s">
        <v>257</v>
      </c>
      <c r="E132" s="188" t="s">
        <v>2</v>
      </c>
      <c r="F132" s="189" t="s">
        <v>1708</v>
      </c>
      <c r="G132" s="190" t="s">
        <v>4</v>
      </c>
      <c r="H132" s="190" t="s">
        <v>63</v>
      </c>
      <c r="I132" s="190" t="s">
        <v>6</v>
      </c>
      <c r="J132" s="190" t="s">
        <v>971</v>
      </c>
      <c r="K132" s="190" t="s">
        <v>245</v>
      </c>
      <c r="L132" s="191" t="str">
        <f>IF(K132="","",VLOOKUP(K132,Listas!$O$3:$P$37,2,FALSE))</f>
        <v>JEFE OFICINA ASESORA JURÍDICA</v>
      </c>
      <c r="M132" s="190" t="s">
        <v>246</v>
      </c>
      <c r="N132" s="190" t="s">
        <v>253</v>
      </c>
      <c r="O132" s="190" t="s">
        <v>34</v>
      </c>
      <c r="P132" s="190" t="s">
        <v>35</v>
      </c>
      <c r="Q132" s="190" t="s">
        <v>35</v>
      </c>
      <c r="R132" s="186" t="s">
        <v>14</v>
      </c>
      <c r="S132" s="190" t="s">
        <v>13</v>
      </c>
      <c r="T132" s="190" t="s">
        <v>13</v>
      </c>
      <c r="U132" s="190" t="s">
        <v>14</v>
      </c>
      <c r="V132" s="190" t="s">
        <v>13</v>
      </c>
      <c r="W132" s="190" t="s">
        <v>14</v>
      </c>
      <c r="X132" s="189" t="s">
        <v>15</v>
      </c>
      <c r="Y132" s="191" t="s">
        <v>84</v>
      </c>
      <c r="Z132" s="192">
        <v>44105</v>
      </c>
      <c r="AA132" s="192"/>
      <c r="AB132" s="193" t="s">
        <v>17</v>
      </c>
    </row>
    <row r="133" spans="1:28" s="156" customFormat="1" ht="118.95" customHeight="1" x14ac:dyDescent="0.25">
      <c r="A133" s="268">
        <f t="shared" si="1"/>
        <v>121</v>
      </c>
      <c r="B133" s="186" t="s">
        <v>251</v>
      </c>
      <c r="C133" s="187" t="s">
        <v>258</v>
      </c>
      <c r="D133" s="187" t="s">
        <v>259</v>
      </c>
      <c r="E133" s="188" t="s">
        <v>2</v>
      </c>
      <c r="F133" s="189" t="s">
        <v>1708</v>
      </c>
      <c r="G133" s="190" t="s">
        <v>4</v>
      </c>
      <c r="H133" s="190" t="s">
        <v>63</v>
      </c>
      <c r="I133" s="190" t="s">
        <v>6</v>
      </c>
      <c r="J133" s="190" t="s">
        <v>971</v>
      </c>
      <c r="K133" s="190" t="s">
        <v>245</v>
      </c>
      <c r="L133" s="191" t="str">
        <f>IF(K133="","",VLOOKUP(K133,Listas!$O$3:$P$37,2,FALSE))</f>
        <v>JEFE OFICINA ASESORA JURÍDICA</v>
      </c>
      <c r="M133" s="190" t="s">
        <v>246</v>
      </c>
      <c r="N133" s="190" t="s">
        <v>253</v>
      </c>
      <c r="O133" s="190" t="s">
        <v>34</v>
      </c>
      <c r="P133" s="190" t="s">
        <v>35</v>
      </c>
      <c r="Q133" s="190" t="s">
        <v>35</v>
      </c>
      <c r="R133" s="186" t="s">
        <v>14</v>
      </c>
      <c r="S133" s="190" t="s">
        <v>13</v>
      </c>
      <c r="T133" s="190" t="s">
        <v>13</v>
      </c>
      <c r="U133" s="190" t="s">
        <v>14</v>
      </c>
      <c r="V133" s="190" t="s">
        <v>13</v>
      </c>
      <c r="W133" s="190" t="s">
        <v>14</v>
      </c>
      <c r="X133" s="189" t="s">
        <v>15</v>
      </c>
      <c r="Y133" s="191" t="s">
        <v>84</v>
      </c>
      <c r="Z133" s="192">
        <v>44105</v>
      </c>
      <c r="AA133" s="192"/>
      <c r="AB133" s="193" t="s">
        <v>17</v>
      </c>
    </row>
    <row r="134" spans="1:28" s="156" customFormat="1" ht="118.95" customHeight="1" x14ac:dyDescent="0.25">
      <c r="A134" s="268">
        <f t="shared" si="1"/>
        <v>122</v>
      </c>
      <c r="B134" s="186" t="s">
        <v>251</v>
      </c>
      <c r="C134" s="187" t="s">
        <v>260</v>
      </c>
      <c r="D134" s="187" t="s">
        <v>261</v>
      </c>
      <c r="E134" s="188" t="s">
        <v>2</v>
      </c>
      <c r="F134" s="189" t="s">
        <v>1708</v>
      </c>
      <c r="G134" s="190" t="s">
        <v>4</v>
      </c>
      <c r="H134" s="190" t="s">
        <v>63</v>
      </c>
      <c r="I134" s="190" t="s">
        <v>6</v>
      </c>
      <c r="J134" s="190" t="s">
        <v>971</v>
      </c>
      <c r="K134" s="190" t="s">
        <v>245</v>
      </c>
      <c r="L134" s="191" t="str">
        <f>IF(K134="","",VLOOKUP(K134,Listas!$O$3:$P$37,2,FALSE))</f>
        <v>JEFE OFICINA ASESORA JURÍDICA</v>
      </c>
      <c r="M134" s="190" t="s">
        <v>246</v>
      </c>
      <c r="N134" s="190" t="s">
        <v>253</v>
      </c>
      <c r="O134" s="190" t="s">
        <v>34</v>
      </c>
      <c r="P134" s="190" t="s">
        <v>35</v>
      </c>
      <c r="Q134" s="190" t="s">
        <v>35</v>
      </c>
      <c r="R134" s="186" t="s">
        <v>14</v>
      </c>
      <c r="S134" s="190" t="s">
        <v>13</v>
      </c>
      <c r="T134" s="190" t="s">
        <v>13</v>
      </c>
      <c r="U134" s="190" t="s">
        <v>14</v>
      </c>
      <c r="V134" s="190" t="s">
        <v>13</v>
      </c>
      <c r="W134" s="190" t="s">
        <v>14</v>
      </c>
      <c r="X134" s="189" t="s">
        <v>15</v>
      </c>
      <c r="Y134" s="191" t="s">
        <v>84</v>
      </c>
      <c r="Z134" s="192">
        <v>44105</v>
      </c>
      <c r="AA134" s="192"/>
      <c r="AB134" s="193" t="s">
        <v>17</v>
      </c>
    </row>
    <row r="135" spans="1:28" s="156" customFormat="1" ht="118.95" customHeight="1" x14ac:dyDescent="0.25">
      <c r="A135" s="268">
        <f t="shared" si="1"/>
        <v>123</v>
      </c>
      <c r="B135" s="186" t="s">
        <v>251</v>
      </c>
      <c r="C135" s="187" t="s">
        <v>262</v>
      </c>
      <c r="D135" s="187" t="s">
        <v>263</v>
      </c>
      <c r="E135" s="188" t="s">
        <v>2</v>
      </c>
      <c r="F135" s="189" t="s">
        <v>1708</v>
      </c>
      <c r="G135" s="190" t="s">
        <v>4</v>
      </c>
      <c r="H135" s="190" t="s">
        <v>63</v>
      </c>
      <c r="I135" s="190" t="s">
        <v>6</v>
      </c>
      <c r="J135" s="190" t="s">
        <v>971</v>
      </c>
      <c r="K135" s="190" t="s">
        <v>245</v>
      </c>
      <c r="L135" s="191" t="str">
        <f>IF(K135="","",VLOOKUP(K135,Listas!$O$3:$P$37,2,FALSE))</f>
        <v>JEFE OFICINA ASESORA JURÍDICA</v>
      </c>
      <c r="M135" s="190" t="s">
        <v>246</v>
      </c>
      <c r="N135" s="190" t="s">
        <v>253</v>
      </c>
      <c r="O135" s="190" t="s">
        <v>34</v>
      </c>
      <c r="P135" s="190" t="s">
        <v>35</v>
      </c>
      <c r="Q135" s="190" t="s">
        <v>35</v>
      </c>
      <c r="R135" s="186" t="s">
        <v>14</v>
      </c>
      <c r="S135" s="190" t="s">
        <v>13</v>
      </c>
      <c r="T135" s="190" t="s">
        <v>13</v>
      </c>
      <c r="U135" s="190" t="s">
        <v>14</v>
      </c>
      <c r="V135" s="190" t="s">
        <v>13</v>
      </c>
      <c r="W135" s="190" t="s">
        <v>14</v>
      </c>
      <c r="X135" s="189" t="s">
        <v>15</v>
      </c>
      <c r="Y135" s="191" t="s">
        <v>84</v>
      </c>
      <c r="Z135" s="192">
        <v>44105</v>
      </c>
      <c r="AA135" s="192"/>
      <c r="AB135" s="193" t="s">
        <v>17</v>
      </c>
    </row>
    <row r="136" spans="1:28" s="156" customFormat="1" ht="118.95" customHeight="1" x14ac:dyDescent="0.25">
      <c r="A136" s="268">
        <f t="shared" si="1"/>
        <v>124</v>
      </c>
      <c r="B136" s="186" t="s">
        <v>0</v>
      </c>
      <c r="C136" s="187" t="s">
        <v>264</v>
      </c>
      <c r="D136" s="187" t="s">
        <v>1709</v>
      </c>
      <c r="E136" s="188" t="s">
        <v>2</v>
      </c>
      <c r="F136" s="189" t="s">
        <v>1710</v>
      </c>
      <c r="G136" s="190" t="s">
        <v>4</v>
      </c>
      <c r="H136" s="190" t="s">
        <v>63</v>
      </c>
      <c r="I136" s="190" t="s">
        <v>6</v>
      </c>
      <c r="J136" s="190" t="s">
        <v>971</v>
      </c>
      <c r="K136" s="190" t="s">
        <v>245</v>
      </c>
      <c r="L136" s="191" t="str">
        <f>IF(K136="","",VLOOKUP(K136,Listas!$O$3:$P$37,2,FALSE))</f>
        <v>JEFE OFICINA ASESORA JURÍDICA</v>
      </c>
      <c r="M136" s="190" t="s">
        <v>246</v>
      </c>
      <c r="N136" s="190" t="s">
        <v>253</v>
      </c>
      <c r="O136" s="190" t="s">
        <v>34</v>
      </c>
      <c r="P136" s="190" t="s">
        <v>35</v>
      </c>
      <c r="Q136" s="190" t="s">
        <v>35</v>
      </c>
      <c r="R136" s="186" t="s">
        <v>14</v>
      </c>
      <c r="S136" s="190" t="s">
        <v>13</v>
      </c>
      <c r="T136" s="190" t="s">
        <v>13</v>
      </c>
      <c r="U136" s="190" t="s">
        <v>14</v>
      </c>
      <c r="V136" s="190" t="s">
        <v>14</v>
      </c>
      <c r="W136" s="190" t="s">
        <v>14</v>
      </c>
      <c r="X136" s="189" t="s">
        <v>15</v>
      </c>
      <c r="Y136" s="191" t="s">
        <v>84</v>
      </c>
      <c r="Z136" s="192">
        <v>44105</v>
      </c>
      <c r="AA136" s="192"/>
      <c r="AB136" s="193" t="s">
        <v>17</v>
      </c>
    </row>
    <row r="137" spans="1:28" s="156" customFormat="1" ht="118.95" customHeight="1" x14ac:dyDescent="0.25">
      <c r="A137" s="268">
        <f t="shared" si="1"/>
        <v>125</v>
      </c>
      <c r="B137" s="186" t="s">
        <v>265</v>
      </c>
      <c r="C137" s="187" t="s">
        <v>266</v>
      </c>
      <c r="D137" s="187" t="s">
        <v>267</v>
      </c>
      <c r="E137" s="188" t="s">
        <v>2</v>
      </c>
      <c r="F137" s="189" t="s">
        <v>1710</v>
      </c>
      <c r="G137" s="190" t="s">
        <v>4</v>
      </c>
      <c r="H137" s="190" t="s">
        <v>63</v>
      </c>
      <c r="I137" s="190" t="s">
        <v>6</v>
      </c>
      <c r="J137" s="190" t="s">
        <v>971</v>
      </c>
      <c r="K137" s="190" t="s">
        <v>245</v>
      </c>
      <c r="L137" s="191" t="str">
        <f>IF(K137="","",VLOOKUP(K137,Listas!$O$3:$P$37,2,FALSE))</f>
        <v>JEFE OFICINA ASESORA JURÍDICA</v>
      </c>
      <c r="M137" s="190" t="s">
        <v>246</v>
      </c>
      <c r="N137" s="190" t="s">
        <v>253</v>
      </c>
      <c r="O137" s="190" t="s">
        <v>34</v>
      </c>
      <c r="P137" s="190" t="s">
        <v>35</v>
      </c>
      <c r="Q137" s="190" t="s">
        <v>35</v>
      </c>
      <c r="R137" s="186" t="s">
        <v>14</v>
      </c>
      <c r="S137" s="190" t="s">
        <v>13</v>
      </c>
      <c r="T137" s="190" t="s">
        <v>13</v>
      </c>
      <c r="U137" s="190" t="s">
        <v>14</v>
      </c>
      <c r="V137" s="190" t="s">
        <v>13</v>
      </c>
      <c r="W137" s="190" t="s">
        <v>14</v>
      </c>
      <c r="X137" s="189" t="s">
        <v>15</v>
      </c>
      <c r="Y137" s="191" t="s">
        <v>84</v>
      </c>
      <c r="Z137" s="192">
        <v>44105</v>
      </c>
      <c r="AA137" s="192"/>
      <c r="AB137" s="193" t="s">
        <v>17</v>
      </c>
    </row>
    <row r="138" spans="1:28" s="156" customFormat="1" ht="118.95" customHeight="1" x14ac:dyDescent="0.25">
      <c r="A138" s="268">
        <f t="shared" si="1"/>
        <v>126</v>
      </c>
      <c r="B138" s="186" t="s">
        <v>141</v>
      </c>
      <c r="C138" s="187" t="s">
        <v>268</v>
      </c>
      <c r="D138" s="187" t="s">
        <v>269</v>
      </c>
      <c r="E138" s="188" t="s">
        <v>2</v>
      </c>
      <c r="F138" s="189" t="s">
        <v>1710</v>
      </c>
      <c r="G138" s="190" t="s">
        <v>4</v>
      </c>
      <c r="H138" s="190" t="s">
        <v>63</v>
      </c>
      <c r="I138" s="190" t="s">
        <v>6</v>
      </c>
      <c r="J138" s="190" t="s">
        <v>971</v>
      </c>
      <c r="K138" s="190" t="s">
        <v>245</v>
      </c>
      <c r="L138" s="191" t="str">
        <f>IF(K138="","",VLOOKUP(K138,Listas!$O$3:$P$37,2,FALSE))</f>
        <v>JEFE OFICINA ASESORA JURÍDICA</v>
      </c>
      <c r="M138" s="190" t="s">
        <v>246</v>
      </c>
      <c r="N138" s="190" t="s">
        <v>253</v>
      </c>
      <c r="O138" s="190" t="s">
        <v>34</v>
      </c>
      <c r="P138" s="190" t="s">
        <v>35</v>
      </c>
      <c r="Q138" s="190" t="s">
        <v>35</v>
      </c>
      <c r="R138" s="186" t="s">
        <v>14</v>
      </c>
      <c r="S138" s="190" t="s">
        <v>13</v>
      </c>
      <c r="T138" s="190" t="s">
        <v>13</v>
      </c>
      <c r="U138" s="190" t="s">
        <v>14</v>
      </c>
      <c r="V138" s="190" t="s">
        <v>14</v>
      </c>
      <c r="W138" s="190" t="s">
        <v>14</v>
      </c>
      <c r="X138" s="189" t="s">
        <v>15</v>
      </c>
      <c r="Y138" s="191" t="s">
        <v>84</v>
      </c>
      <c r="Z138" s="192">
        <v>44105</v>
      </c>
      <c r="AA138" s="192"/>
      <c r="AB138" s="193" t="s">
        <v>17</v>
      </c>
    </row>
    <row r="139" spans="1:28" s="156" customFormat="1" ht="118.95" customHeight="1" x14ac:dyDescent="0.25">
      <c r="A139" s="268">
        <f t="shared" si="1"/>
        <v>127</v>
      </c>
      <c r="B139" s="186" t="s">
        <v>141</v>
      </c>
      <c r="C139" s="187" t="s">
        <v>270</v>
      </c>
      <c r="D139" s="187" t="s">
        <v>271</v>
      </c>
      <c r="E139" s="188" t="s">
        <v>2</v>
      </c>
      <c r="F139" s="189" t="s">
        <v>1710</v>
      </c>
      <c r="G139" s="190" t="s">
        <v>4</v>
      </c>
      <c r="H139" s="190" t="s">
        <v>63</v>
      </c>
      <c r="I139" s="190" t="s">
        <v>6</v>
      </c>
      <c r="J139" s="190" t="s">
        <v>971</v>
      </c>
      <c r="K139" s="190" t="s">
        <v>245</v>
      </c>
      <c r="L139" s="191" t="str">
        <f>IF(K139="","",VLOOKUP(K139,Listas!$O$3:$P$37,2,FALSE))</f>
        <v>JEFE OFICINA ASESORA JURÍDICA</v>
      </c>
      <c r="M139" s="190" t="s">
        <v>246</v>
      </c>
      <c r="N139" s="190" t="s">
        <v>253</v>
      </c>
      <c r="O139" s="190" t="s">
        <v>34</v>
      </c>
      <c r="P139" s="190" t="s">
        <v>35</v>
      </c>
      <c r="Q139" s="190" t="s">
        <v>35</v>
      </c>
      <c r="R139" s="186" t="s">
        <v>14</v>
      </c>
      <c r="S139" s="190" t="s">
        <v>13</v>
      </c>
      <c r="T139" s="190" t="s">
        <v>13</v>
      </c>
      <c r="U139" s="190" t="s">
        <v>14</v>
      </c>
      <c r="V139" s="190" t="s">
        <v>14</v>
      </c>
      <c r="W139" s="190" t="s">
        <v>14</v>
      </c>
      <c r="X139" s="189" t="s">
        <v>15</v>
      </c>
      <c r="Y139" s="191" t="s">
        <v>84</v>
      </c>
      <c r="Z139" s="192">
        <v>44105</v>
      </c>
      <c r="AA139" s="192"/>
      <c r="AB139" s="193" t="s">
        <v>17</v>
      </c>
    </row>
    <row r="140" spans="1:28" s="156" customFormat="1" ht="118.95" customHeight="1" x14ac:dyDescent="0.25">
      <c r="A140" s="268">
        <f t="shared" si="1"/>
        <v>128</v>
      </c>
      <c r="B140" s="186" t="s">
        <v>27</v>
      </c>
      <c r="C140" s="187" t="s">
        <v>192</v>
      </c>
      <c r="D140" s="187" t="s">
        <v>193</v>
      </c>
      <c r="E140" s="188" t="s">
        <v>2</v>
      </c>
      <c r="F140" s="189" t="s">
        <v>250</v>
      </c>
      <c r="G140" s="190" t="s">
        <v>4</v>
      </c>
      <c r="H140" s="190" t="s">
        <v>32</v>
      </c>
      <c r="I140" s="190" t="s">
        <v>50</v>
      </c>
      <c r="J140" s="190" t="s">
        <v>971</v>
      </c>
      <c r="K140" s="190" t="s">
        <v>245</v>
      </c>
      <c r="L140" s="191" t="str">
        <f>IF(K140="","",VLOOKUP(K140,Listas!$O$3:$P$37,2,FALSE))</f>
        <v>JEFE OFICINA ASESORA JURÍDICA</v>
      </c>
      <c r="M140" s="190" t="s">
        <v>246</v>
      </c>
      <c r="N140" s="190" t="s">
        <v>253</v>
      </c>
      <c r="O140" s="190" t="s">
        <v>34</v>
      </c>
      <c r="P140" s="190" t="s">
        <v>35</v>
      </c>
      <c r="Q140" s="190" t="s">
        <v>35</v>
      </c>
      <c r="R140" s="186" t="s">
        <v>14</v>
      </c>
      <c r="S140" s="190" t="s">
        <v>13</v>
      </c>
      <c r="T140" s="190" t="s">
        <v>13</v>
      </c>
      <c r="U140" s="190" t="s">
        <v>14</v>
      </c>
      <c r="V140" s="190" t="s">
        <v>14</v>
      </c>
      <c r="W140" s="190" t="s">
        <v>14</v>
      </c>
      <c r="X140" s="189" t="s">
        <v>15</v>
      </c>
      <c r="Y140" s="191" t="s">
        <v>84</v>
      </c>
      <c r="Z140" s="192">
        <v>44105</v>
      </c>
      <c r="AA140" s="192"/>
      <c r="AB140" s="193" t="s">
        <v>17</v>
      </c>
    </row>
    <row r="141" spans="1:28" s="156" customFormat="1" ht="118.95" customHeight="1" x14ac:dyDescent="0.25">
      <c r="A141" s="268">
        <f t="shared" si="1"/>
        <v>129</v>
      </c>
      <c r="B141" s="186" t="s">
        <v>272</v>
      </c>
      <c r="C141" s="187" t="s">
        <v>273</v>
      </c>
      <c r="D141" s="187" t="s">
        <v>274</v>
      </c>
      <c r="E141" s="188" t="s">
        <v>2</v>
      </c>
      <c r="F141" s="189" t="s">
        <v>1711</v>
      </c>
      <c r="G141" s="190" t="s">
        <v>4</v>
      </c>
      <c r="H141" s="190" t="s">
        <v>5</v>
      </c>
      <c r="I141" s="190" t="s">
        <v>50</v>
      </c>
      <c r="J141" s="190" t="s">
        <v>971</v>
      </c>
      <c r="K141" s="190" t="s">
        <v>245</v>
      </c>
      <c r="L141" s="191" t="str">
        <f>IF(K141="","",VLOOKUP(K141,Listas!$O$3:$P$37,2,FALSE))</f>
        <v>JEFE OFICINA ASESORA JURÍDICA</v>
      </c>
      <c r="M141" s="190" t="s">
        <v>246</v>
      </c>
      <c r="N141" s="190" t="s">
        <v>253</v>
      </c>
      <c r="O141" s="190" t="s">
        <v>34</v>
      </c>
      <c r="P141" s="190" t="s">
        <v>35</v>
      </c>
      <c r="Q141" s="190" t="s">
        <v>35</v>
      </c>
      <c r="R141" s="186" t="s">
        <v>14</v>
      </c>
      <c r="S141" s="190" t="s">
        <v>13</v>
      </c>
      <c r="T141" s="190" t="s">
        <v>13</v>
      </c>
      <c r="U141" s="190" t="s">
        <v>14</v>
      </c>
      <c r="V141" s="190" t="s">
        <v>14</v>
      </c>
      <c r="W141" s="190" t="s">
        <v>14</v>
      </c>
      <c r="X141" s="189" t="s">
        <v>15</v>
      </c>
      <c r="Y141" s="191" t="s">
        <v>84</v>
      </c>
      <c r="Z141" s="192">
        <v>44105</v>
      </c>
      <c r="AA141" s="192"/>
      <c r="AB141" s="193" t="s">
        <v>17</v>
      </c>
    </row>
    <row r="142" spans="1:28" s="156" customFormat="1" ht="118.95" customHeight="1" x14ac:dyDescent="0.25">
      <c r="A142" s="268">
        <f t="shared" si="1"/>
        <v>130</v>
      </c>
      <c r="B142" s="186" t="s">
        <v>272</v>
      </c>
      <c r="C142" s="187" t="s">
        <v>275</v>
      </c>
      <c r="D142" s="187" t="s">
        <v>276</v>
      </c>
      <c r="E142" s="188" t="s">
        <v>2</v>
      </c>
      <c r="F142" s="189" t="s">
        <v>1711</v>
      </c>
      <c r="G142" s="190" t="s">
        <v>4</v>
      </c>
      <c r="H142" s="190" t="s">
        <v>5</v>
      </c>
      <c r="I142" s="190" t="s">
        <v>50</v>
      </c>
      <c r="J142" s="190" t="s">
        <v>971</v>
      </c>
      <c r="K142" s="190" t="s">
        <v>245</v>
      </c>
      <c r="L142" s="191" t="str">
        <f>IF(K142="","",VLOOKUP(K142,Listas!$O$3:$P$37,2,FALSE))</f>
        <v>JEFE OFICINA ASESORA JURÍDICA</v>
      </c>
      <c r="M142" s="190" t="s">
        <v>246</v>
      </c>
      <c r="N142" s="190" t="s">
        <v>253</v>
      </c>
      <c r="O142" s="190" t="s">
        <v>34</v>
      </c>
      <c r="P142" s="190" t="s">
        <v>12</v>
      </c>
      <c r="Q142" s="190" t="s">
        <v>12</v>
      </c>
      <c r="R142" s="186" t="s">
        <v>14</v>
      </c>
      <c r="S142" s="190" t="s">
        <v>13</v>
      </c>
      <c r="T142" s="190" t="s">
        <v>13</v>
      </c>
      <c r="U142" s="190" t="s">
        <v>14</v>
      </c>
      <c r="V142" s="190" t="s">
        <v>14</v>
      </c>
      <c r="W142" s="190" t="s">
        <v>14</v>
      </c>
      <c r="X142" s="189" t="s">
        <v>15</v>
      </c>
      <c r="Y142" s="191" t="s">
        <v>84</v>
      </c>
      <c r="Z142" s="192">
        <v>44105</v>
      </c>
      <c r="AA142" s="192"/>
      <c r="AB142" s="193" t="s">
        <v>17</v>
      </c>
    </row>
    <row r="143" spans="1:28" s="156" customFormat="1" ht="118.95" customHeight="1" x14ac:dyDescent="0.25">
      <c r="A143" s="268">
        <f t="shared" ref="A143:A206" si="2">+A142+1</f>
        <v>131</v>
      </c>
      <c r="B143" s="186" t="s">
        <v>154</v>
      </c>
      <c r="C143" s="187" t="s">
        <v>277</v>
      </c>
      <c r="D143" s="187" t="s">
        <v>278</v>
      </c>
      <c r="E143" s="188" t="s">
        <v>2</v>
      </c>
      <c r="F143" s="189" t="s">
        <v>279</v>
      </c>
      <c r="G143" s="190" t="s">
        <v>4</v>
      </c>
      <c r="H143" s="190" t="s">
        <v>63</v>
      </c>
      <c r="I143" s="190" t="s">
        <v>6</v>
      </c>
      <c r="J143" s="190" t="s">
        <v>971</v>
      </c>
      <c r="K143" s="190" t="s">
        <v>245</v>
      </c>
      <c r="L143" s="191" t="str">
        <f>IF(K143="","",VLOOKUP(K143,Listas!$O$3:$P$37,2,FALSE))</f>
        <v>JEFE OFICINA ASESORA JURÍDICA</v>
      </c>
      <c r="M143" s="190" t="s">
        <v>246</v>
      </c>
      <c r="N143" s="190" t="s">
        <v>280</v>
      </c>
      <c r="O143" s="190" t="s">
        <v>34</v>
      </c>
      <c r="P143" s="190" t="s">
        <v>35</v>
      </c>
      <c r="Q143" s="190" t="s">
        <v>35</v>
      </c>
      <c r="R143" s="186" t="s">
        <v>14</v>
      </c>
      <c r="S143" s="190" t="s">
        <v>13</v>
      </c>
      <c r="T143" s="190" t="s">
        <v>13</v>
      </c>
      <c r="U143" s="190" t="s">
        <v>13</v>
      </c>
      <c r="V143" s="190" t="s">
        <v>14</v>
      </c>
      <c r="W143" s="190" t="s">
        <v>14</v>
      </c>
      <c r="X143" s="189" t="s">
        <v>15</v>
      </c>
      <c r="Y143" s="191" t="s">
        <v>84</v>
      </c>
      <c r="Z143" s="192">
        <v>44105</v>
      </c>
      <c r="AA143" s="192"/>
      <c r="AB143" s="193" t="s">
        <v>17</v>
      </c>
    </row>
    <row r="144" spans="1:28" s="156" customFormat="1" ht="118.95" customHeight="1" x14ac:dyDescent="0.25">
      <c r="A144" s="268">
        <f t="shared" si="2"/>
        <v>132</v>
      </c>
      <c r="B144" s="186" t="s">
        <v>265</v>
      </c>
      <c r="C144" s="187" t="s">
        <v>266</v>
      </c>
      <c r="D144" s="187" t="s">
        <v>267</v>
      </c>
      <c r="E144" s="188" t="s">
        <v>2</v>
      </c>
      <c r="F144" s="189" t="s">
        <v>281</v>
      </c>
      <c r="G144" s="190" t="s">
        <v>4</v>
      </c>
      <c r="H144" s="190" t="s">
        <v>63</v>
      </c>
      <c r="I144" s="190" t="s">
        <v>6</v>
      </c>
      <c r="J144" s="190" t="s">
        <v>971</v>
      </c>
      <c r="K144" s="190" t="s">
        <v>245</v>
      </c>
      <c r="L144" s="191" t="str">
        <f>IF(K144="","",VLOOKUP(K144,Listas!$O$3:$P$37,2,FALSE))</f>
        <v>JEFE OFICINA ASESORA JURÍDICA</v>
      </c>
      <c r="M144" s="190" t="s">
        <v>246</v>
      </c>
      <c r="N144" s="190" t="s">
        <v>280</v>
      </c>
      <c r="O144" s="190" t="s">
        <v>34</v>
      </c>
      <c r="P144" s="190" t="s">
        <v>35</v>
      </c>
      <c r="Q144" s="190" t="s">
        <v>35</v>
      </c>
      <c r="R144" s="186" t="s">
        <v>14</v>
      </c>
      <c r="S144" s="190" t="s">
        <v>13</v>
      </c>
      <c r="T144" s="190" t="s">
        <v>13</v>
      </c>
      <c r="U144" s="190" t="s">
        <v>14</v>
      </c>
      <c r="V144" s="190" t="s">
        <v>13</v>
      </c>
      <c r="W144" s="190" t="s">
        <v>14</v>
      </c>
      <c r="X144" s="189" t="s">
        <v>15</v>
      </c>
      <c r="Y144" s="191" t="s">
        <v>84</v>
      </c>
      <c r="Z144" s="192">
        <v>44105</v>
      </c>
      <c r="AA144" s="192"/>
      <c r="AB144" s="193" t="s">
        <v>17</v>
      </c>
    </row>
    <row r="145" spans="1:28" s="156" customFormat="1" ht="118.95" customHeight="1" x14ac:dyDescent="0.25">
      <c r="A145" s="268">
        <f t="shared" si="2"/>
        <v>133</v>
      </c>
      <c r="B145" s="186" t="s">
        <v>141</v>
      </c>
      <c r="C145" s="187" t="s">
        <v>282</v>
      </c>
      <c r="D145" s="187" t="s">
        <v>283</v>
      </c>
      <c r="E145" s="188" t="s">
        <v>2</v>
      </c>
      <c r="F145" s="189" t="s">
        <v>281</v>
      </c>
      <c r="G145" s="190" t="s">
        <v>4</v>
      </c>
      <c r="H145" s="190" t="s">
        <v>63</v>
      </c>
      <c r="I145" s="190" t="s">
        <v>6</v>
      </c>
      <c r="J145" s="190" t="s">
        <v>971</v>
      </c>
      <c r="K145" s="190" t="s">
        <v>245</v>
      </c>
      <c r="L145" s="191" t="str">
        <f>IF(K145="","",VLOOKUP(K145,Listas!$O$3:$P$37,2,FALSE))</f>
        <v>JEFE OFICINA ASESORA JURÍDICA</v>
      </c>
      <c r="M145" s="190" t="s">
        <v>246</v>
      </c>
      <c r="N145" s="190" t="s">
        <v>280</v>
      </c>
      <c r="O145" s="190" t="s">
        <v>34</v>
      </c>
      <c r="P145" s="190" t="s">
        <v>35</v>
      </c>
      <c r="Q145" s="190" t="s">
        <v>35</v>
      </c>
      <c r="R145" s="186" t="s">
        <v>14</v>
      </c>
      <c r="S145" s="190" t="s">
        <v>13</v>
      </c>
      <c r="T145" s="190" t="s">
        <v>13</v>
      </c>
      <c r="U145" s="190" t="s">
        <v>13</v>
      </c>
      <c r="V145" s="190" t="s">
        <v>14</v>
      </c>
      <c r="W145" s="190" t="s">
        <v>14</v>
      </c>
      <c r="X145" s="189" t="s">
        <v>15</v>
      </c>
      <c r="Y145" s="191" t="s">
        <v>84</v>
      </c>
      <c r="Z145" s="192">
        <v>44105</v>
      </c>
      <c r="AA145" s="192"/>
      <c r="AB145" s="193" t="s">
        <v>17</v>
      </c>
    </row>
    <row r="146" spans="1:28" s="156" customFormat="1" ht="118.95" customHeight="1" x14ac:dyDescent="0.25">
      <c r="A146" s="268">
        <f t="shared" si="2"/>
        <v>134</v>
      </c>
      <c r="B146" s="186" t="s">
        <v>141</v>
      </c>
      <c r="C146" s="187" t="s">
        <v>284</v>
      </c>
      <c r="D146" s="187" t="s">
        <v>285</v>
      </c>
      <c r="E146" s="188" t="s">
        <v>2</v>
      </c>
      <c r="F146" s="189" t="s">
        <v>279</v>
      </c>
      <c r="G146" s="190" t="s">
        <v>4</v>
      </c>
      <c r="H146" s="190" t="s">
        <v>63</v>
      </c>
      <c r="I146" s="190" t="s">
        <v>6</v>
      </c>
      <c r="J146" s="190" t="s">
        <v>971</v>
      </c>
      <c r="K146" s="190" t="s">
        <v>245</v>
      </c>
      <c r="L146" s="191" t="str">
        <f>IF(K146="","",VLOOKUP(K146,Listas!$O$3:$P$37,2,FALSE))</f>
        <v>JEFE OFICINA ASESORA JURÍDICA</v>
      </c>
      <c r="M146" s="190" t="s">
        <v>246</v>
      </c>
      <c r="N146" s="190" t="s">
        <v>280</v>
      </c>
      <c r="O146" s="190" t="s">
        <v>34</v>
      </c>
      <c r="P146" s="190" t="s">
        <v>35</v>
      </c>
      <c r="Q146" s="190" t="s">
        <v>35</v>
      </c>
      <c r="R146" s="186" t="s">
        <v>14</v>
      </c>
      <c r="S146" s="190" t="s">
        <v>13</v>
      </c>
      <c r="T146" s="190" t="s">
        <v>13</v>
      </c>
      <c r="U146" s="190" t="s">
        <v>13</v>
      </c>
      <c r="V146" s="190" t="s">
        <v>14</v>
      </c>
      <c r="W146" s="190" t="s">
        <v>14</v>
      </c>
      <c r="X146" s="189" t="s">
        <v>15</v>
      </c>
      <c r="Y146" s="191" t="s">
        <v>84</v>
      </c>
      <c r="Z146" s="192">
        <v>44105</v>
      </c>
      <c r="AA146" s="192"/>
      <c r="AB146" s="193" t="s">
        <v>17</v>
      </c>
    </row>
    <row r="147" spans="1:28" s="156" customFormat="1" ht="118.95" customHeight="1" x14ac:dyDescent="0.25">
      <c r="A147" s="268">
        <f t="shared" si="2"/>
        <v>135</v>
      </c>
      <c r="B147" s="186" t="s">
        <v>27</v>
      </c>
      <c r="C147" s="187" t="s">
        <v>192</v>
      </c>
      <c r="D147" s="187" t="s">
        <v>286</v>
      </c>
      <c r="E147" s="188" t="s">
        <v>2</v>
      </c>
      <c r="F147" s="189" t="s">
        <v>250</v>
      </c>
      <c r="G147" s="190" t="s">
        <v>4</v>
      </c>
      <c r="H147" s="190" t="s">
        <v>32</v>
      </c>
      <c r="I147" s="190" t="s">
        <v>50</v>
      </c>
      <c r="J147" s="190" t="s">
        <v>971</v>
      </c>
      <c r="K147" s="190" t="s">
        <v>245</v>
      </c>
      <c r="L147" s="191" t="str">
        <f>IF(K147="","",VLOOKUP(K147,Listas!$O$3:$P$37,2,FALSE))</f>
        <v>JEFE OFICINA ASESORA JURÍDICA</v>
      </c>
      <c r="M147" s="190" t="s">
        <v>246</v>
      </c>
      <c r="N147" s="190" t="s">
        <v>280</v>
      </c>
      <c r="O147" s="190" t="s">
        <v>34</v>
      </c>
      <c r="P147" s="190" t="s">
        <v>35</v>
      </c>
      <c r="Q147" s="190" t="s">
        <v>35</v>
      </c>
      <c r="R147" s="186" t="s">
        <v>14</v>
      </c>
      <c r="S147" s="190" t="s">
        <v>13</v>
      </c>
      <c r="T147" s="190" t="s">
        <v>13</v>
      </c>
      <c r="U147" s="190" t="s">
        <v>14</v>
      </c>
      <c r="V147" s="190" t="s">
        <v>14</v>
      </c>
      <c r="W147" s="190" t="s">
        <v>14</v>
      </c>
      <c r="X147" s="189" t="s">
        <v>15</v>
      </c>
      <c r="Y147" s="191" t="s">
        <v>84</v>
      </c>
      <c r="Z147" s="192">
        <v>44105</v>
      </c>
      <c r="AA147" s="192"/>
      <c r="AB147" s="193" t="s">
        <v>17</v>
      </c>
    </row>
    <row r="148" spans="1:28" s="156" customFormat="1" ht="177.75" customHeight="1" x14ac:dyDescent="0.25">
      <c r="A148" s="268">
        <f t="shared" si="2"/>
        <v>136</v>
      </c>
      <c r="B148" s="186" t="s">
        <v>272</v>
      </c>
      <c r="C148" s="187" t="s">
        <v>287</v>
      </c>
      <c r="D148" s="187" t="s">
        <v>1712</v>
      </c>
      <c r="E148" s="188" t="s">
        <v>2</v>
      </c>
      <c r="F148" s="189" t="s">
        <v>281</v>
      </c>
      <c r="G148" s="190" t="s">
        <v>4</v>
      </c>
      <c r="H148" s="190" t="s">
        <v>63</v>
      </c>
      <c r="I148" s="190" t="s">
        <v>6</v>
      </c>
      <c r="J148" s="190" t="s">
        <v>971</v>
      </c>
      <c r="K148" s="190" t="s">
        <v>245</v>
      </c>
      <c r="L148" s="191" t="str">
        <f>IF(K148="","",VLOOKUP(K148,Listas!$O$3:$P$37,2,FALSE))</f>
        <v>JEFE OFICINA ASESORA JURÍDICA</v>
      </c>
      <c r="M148" s="190" t="s">
        <v>246</v>
      </c>
      <c r="N148" s="190" t="s">
        <v>280</v>
      </c>
      <c r="O148" s="190" t="s">
        <v>34</v>
      </c>
      <c r="P148" s="190" t="s">
        <v>35</v>
      </c>
      <c r="Q148" s="190" t="s">
        <v>35</v>
      </c>
      <c r="R148" s="186" t="s">
        <v>14</v>
      </c>
      <c r="S148" s="190" t="s">
        <v>13</v>
      </c>
      <c r="T148" s="190" t="s">
        <v>13</v>
      </c>
      <c r="U148" s="190" t="s">
        <v>14</v>
      </c>
      <c r="V148" s="190" t="s">
        <v>14</v>
      </c>
      <c r="W148" s="190" t="s">
        <v>14</v>
      </c>
      <c r="X148" s="189" t="s">
        <v>15</v>
      </c>
      <c r="Y148" s="191" t="s">
        <v>84</v>
      </c>
      <c r="Z148" s="192">
        <v>44105</v>
      </c>
      <c r="AA148" s="192"/>
      <c r="AB148" s="193" t="s">
        <v>17</v>
      </c>
    </row>
    <row r="149" spans="1:28" s="156" customFormat="1" ht="136.5" customHeight="1" x14ac:dyDescent="0.25">
      <c r="A149" s="268">
        <f t="shared" si="2"/>
        <v>137</v>
      </c>
      <c r="B149" s="186" t="s">
        <v>272</v>
      </c>
      <c r="C149" s="187" t="s">
        <v>1948</v>
      </c>
      <c r="D149" s="187" t="s">
        <v>1713</v>
      </c>
      <c r="E149" s="188" t="s">
        <v>2</v>
      </c>
      <c r="F149" s="189" t="s">
        <v>281</v>
      </c>
      <c r="G149" s="190" t="s">
        <v>4</v>
      </c>
      <c r="H149" s="190" t="s">
        <v>63</v>
      </c>
      <c r="I149" s="190" t="s">
        <v>6</v>
      </c>
      <c r="J149" s="190" t="s">
        <v>971</v>
      </c>
      <c r="K149" s="190" t="s">
        <v>245</v>
      </c>
      <c r="L149" s="191" t="str">
        <f>IF(K149="","",VLOOKUP(K149,Listas!$O$3:$P$37,2,FALSE))</f>
        <v>JEFE OFICINA ASESORA JURÍDICA</v>
      </c>
      <c r="M149" s="190" t="s">
        <v>246</v>
      </c>
      <c r="N149" s="190" t="s">
        <v>280</v>
      </c>
      <c r="O149" s="190" t="s">
        <v>34</v>
      </c>
      <c r="P149" s="190" t="s">
        <v>35</v>
      </c>
      <c r="Q149" s="190" t="s">
        <v>35</v>
      </c>
      <c r="R149" s="186" t="s">
        <v>14</v>
      </c>
      <c r="S149" s="190" t="s">
        <v>13</v>
      </c>
      <c r="T149" s="190" t="s">
        <v>13</v>
      </c>
      <c r="U149" s="190" t="s">
        <v>14</v>
      </c>
      <c r="V149" s="190" t="s">
        <v>14</v>
      </c>
      <c r="W149" s="190" t="s">
        <v>14</v>
      </c>
      <c r="X149" s="189" t="s">
        <v>15</v>
      </c>
      <c r="Y149" s="191" t="s">
        <v>84</v>
      </c>
      <c r="Z149" s="192">
        <v>44105</v>
      </c>
      <c r="AA149" s="192"/>
      <c r="AB149" s="193" t="s">
        <v>17</v>
      </c>
    </row>
    <row r="150" spans="1:28" s="156" customFormat="1" ht="118.95" customHeight="1" x14ac:dyDescent="0.25">
      <c r="A150" s="268">
        <f t="shared" si="2"/>
        <v>138</v>
      </c>
      <c r="B150" s="186" t="s">
        <v>288</v>
      </c>
      <c r="C150" s="187" t="s">
        <v>289</v>
      </c>
      <c r="D150" s="187" t="s">
        <v>290</v>
      </c>
      <c r="E150" s="188" t="s">
        <v>2</v>
      </c>
      <c r="F150" s="189" t="s">
        <v>291</v>
      </c>
      <c r="G150" s="190" t="s">
        <v>4</v>
      </c>
      <c r="H150" s="190" t="s">
        <v>63</v>
      </c>
      <c r="I150" s="190" t="s">
        <v>6</v>
      </c>
      <c r="J150" s="190" t="s">
        <v>971</v>
      </c>
      <c r="K150" s="190" t="s">
        <v>245</v>
      </c>
      <c r="L150" s="191" t="str">
        <f>IF(K150="","",VLOOKUP(K150,Listas!$O$3:$P$37,2,FALSE))</f>
        <v>JEFE OFICINA ASESORA JURÍDICA</v>
      </c>
      <c r="M150" s="190" t="s">
        <v>246</v>
      </c>
      <c r="N150" s="190" t="s">
        <v>292</v>
      </c>
      <c r="O150" s="190" t="s">
        <v>34</v>
      </c>
      <c r="P150" s="190" t="s">
        <v>35</v>
      </c>
      <c r="Q150" s="190" t="s">
        <v>35</v>
      </c>
      <c r="R150" s="186" t="s">
        <v>14</v>
      </c>
      <c r="S150" s="190" t="s">
        <v>13</v>
      </c>
      <c r="T150" s="190" t="s">
        <v>13</v>
      </c>
      <c r="U150" s="190" t="s">
        <v>14</v>
      </c>
      <c r="V150" s="190" t="s">
        <v>14</v>
      </c>
      <c r="W150" s="190" t="s">
        <v>14</v>
      </c>
      <c r="X150" s="189" t="s">
        <v>15</v>
      </c>
      <c r="Y150" s="191" t="s">
        <v>84</v>
      </c>
      <c r="Z150" s="192">
        <v>44105</v>
      </c>
      <c r="AA150" s="192"/>
      <c r="AB150" s="193" t="s">
        <v>17</v>
      </c>
    </row>
    <row r="151" spans="1:28" s="156" customFormat="1" ht="118.95" customHeight="1" x14ac:dyDescent="0.25">
      <c r="A151" s="268">
        <f t="shared" si="2"/>
        <v>139</v>
      </c>
      <c r="B151" s="186" t="s">
        <v>27</v>
      </c>
      <c r="C151" s="187" t="s">
        <v>192</v>
      </c>
      <c r="D151" s="187" t="s">
        <v>293</v>
      </c>
      <c r="E151" s="188" t="s">
        <v>2</v>
      </c>
      <c r="F151" s="189" t="s">
        <v>250</v>
      </c>
      <c r="G151" s="190" t="s">
        <v>4</v>
      </c>
      <c r="H151" s="190" t="s">
        <v>32</v>
      </c>
      <c r="I151" s="190" t="s">
        <v>50</v>
      </c>
      <c r="J151" s="190" t="s">
        <v>971</v>
      </c>
      <c r="K151" s="190" t="s">
        <v>245</v>
      </c>
      <c r="L151" s="191" t="str">
        <f>IF(K151="","",VLOOKUP(K151,Listas!$O$3:$P$37,2,FALSE))</f>
        <v>JEFE OFICINA ASESORA JURÍDICA</v>
      </c>
      <c r="M151" s="190" t="s">
        <v>246</v>
      </c>
      <c r="N151" s="190" t="s">
        <v>292</v>
      </c>
      <c r="O151" s="190" t="s">
        <v>34</v>
      </c>
      <c r="P151" s="190" t="s">
        <v>35</v>
      </c>
      <c r="Q151" s="190" t="s">
        <v>35</v>
      </c>
      <c r="R151" s="186" t="s">
        <v>14</v>
      </c>
      <c r="S151" s="190" t="s">
        <v>13</v>
      </c>
      <c r="T151" s="190" t="s">
        <v>13</v>
      </c>
      <c r="U151" s="190" t="s">
        <v>14</v>
      </c>
      <c r="V151" s="190" t="s">
        <v>14</v>
      </c>
      <c r="W151" s="190" t="s">
        <v>14</v>
      </c>
      <c r="X151" s="189" t="s">
        <v>15</v>
      </c>
      <c r="Y151" s="191" t="s">
        <v>84</v>
      </c>
      <c r="Z151" s="192">
        <v>44105</v>
      </c>
      <c r="AA151" s="192"/>
      <c r="AB151" s="193" t="s">
        <v>17</v>
      </c>
    </row>
    <row r="152" spans="1:28" s="156" customFormat="1" ht="118.95" customHeight="1" x14ac:dyDescent="0.25">
      <c r="A152" s="268">
        <f t="shared" si="2"/>
        <v>140</v>
      </c>
      <c r="B152" s="186" t="s">
        <v>31</v>
      </c>
      <c r="C152" s="187" t="s">
        <v>715</v>
      </c>
      <c r="D152" s="187" t="s">
        <v>1714</v>
      </c>
      <c r="E152" s="188" t="s">
        <v>719</v>
      </c>
      <c r="F152" s="189" t="s">
        <v>1417</v>
      </c>
      <c r="G152" s="190" t="s">
        <v>49</v>
      </c>
      <c r="H152" s="190" t="s">
        <v>5</v>
      </c>
      <c r="I152" s="190" t="s">
        <v>73</v>
      </c>
      <c r="J152" s="190" t="s">
        <v>971</v>
      </c>
      <c r="K152" s="190" t="s">
        <v>245</v>
      </c>
      <c r="L152" s="191" t="str">
        <f>IF(K152="","",VLOOKUP(K152,Listas!$O$3:$P$37,2,FALSE))</f>
        <v>JEFE OFICINA ASESORA JURÍDICA</v>
      </c>
      <c r="M152" s="190" t="s">
        <v>246</v>
      </c>
      <c r="N152" s="190" t="s">
        <v>1448</v>
      </c>
      <c r="O152" s="190" t="s">
        <v>10</v>
      </c>
      <c r="P152" s="190" t="s">
        <v>35</v>
      </c>
      <c r="Q152" s="190" t="s">
        <v>11</v>
      </c>
      <c r="R152" s="186" t="s">
        <v>14</v>
      </c>
      <c r="S152" s="190" t="s">
        <v>13</v>
      </c>
      <c r="T152" s="190" t="s">
        <v>13</v>
      </c>
      <c r="U152" s="190" t="s">
        <v>13</v>
      </c>
      <c r="V152" s="190" t="s">
        <v>14</v>
      </c>
      <c r="W152" s="190" t="s">
        <v>14</v>
      </c>
      <c r="X152" s="189" t="s">
        <v>1335</v>
      </c>
      <c r="Y152" s="191" t="s">
        <v>22</v>
      </c>
      <c r="Z152" s="192">
        <v>43687</v>
      </c>
      <c r="AA152" s="192"/>
      <c r="AB152" s="193" t="s">
        <v>17</v>
      </c>
    </row>
    <row r="153" spans="1:28" s="156" customFormat="1" ht="118.95" customHeight="1" x14ac:dyDescent="0.25">
      <c r="A153" s="268">
        <f t="shared" si="2"/>
        <v>141</v>
      </c>
      <c r="B153" s="186" t="s">
        <v>31</v>
      </c>
      <c r="C153" s="187" t="s">
        <v>1668</v>
      </c>
      <c r="D153" s="187" t="s">
        <v>1413</v>
      </c>
      <c r="E153" s="188" t="s">
        <v>719</v>
      </c>
      <c r="F153" s="189" t="s">
        <v>1307</v>
      </c>
      <c r="G153" s="190" t="s">
        <v>4</v>
      </c>
      <c r="H153" s="190" t="s">
        <v>63</v>
      </c>
      <c r="I153" s="190" t="s">
        <v>81</v>
      </c>
      <c r="J153" s="190" t="s">
        <v>971</v>
      </c>
      <c r="K153" s="190" t="s">
        <v>245</v>
      </c>
      <c r="L153" s="191" t="str">
        <f>IF(K153="","",VLOOKUP(K153,Listas!$O$3:$P$37,2,FALSE))</f>
        <v>JEFE OFICINA ASESORA JURÍDICA</v>
      </c>
      <c r="M153" s="190" t="s">
        <v>246</v>
      </c>
      <c r="N153" s="190" t="s">
        <v>1449</v>
      </c>
      <c r="O153" s="190" t="s">
        <v>10</v>
      </c>
      <c r="P153" s="190" t="s">
        <v>12</v>
      </c>
      <c r="Q153" s="190" t="s">
        <v>12</v>
      </c>
      <c r="R153" s="186" t="s">
        <v>14</v>
      </c>
      <c r="S153" s="190" t="s">
        <v>13</v>
      </c>
      <c r="T153" s="190" t="s">
        <v>13</v>
      </c>
      <c r="U153" s="190" t="s">
        <v>13</v>
      </c>
      <c r="V153" s="190" t="s">
        <v>14</v>
      </c>
      <c r="W153" s="190" t="s">
        <v>14</v>
      </c>
      <c r="X153" s="189" t="s">
        <v>1539</v>
      </c>
      <c r="Y153" s="191" t="s">
        <v>300</v>
      </c>
      <c r="Z153" s="192">
        <v>45292</v>
      </c>
      <c r="AA153" s="192"/>
      <c r="AB153" s="193" t="s">
        <v>17</v>
      </c>
    </row>
    <row r="154" spans="1:28" s="156" customFormat="1" ht="118.95" customHeight="1" x14ac:dyDescent="0.25">
      <c r="A154" s="268">
        <f t="shared" si="2"/>
        <v>142</v>
      </c>
      <c r="B154" s="186" t="s">
        <v>31</v>
      </c>
      <c r="C154" s="187" t="s">
        <v>1447</v>
      </c>
      <c r="D154" s="187" t="s">
        <v>1715</v>
      </c>
      <c r="E154" s="188" t="s">
        <v>719</v>
      </c>
      <c r="F154" s="189" t="s">
        <v>1716</v>
      </c>
      <c r="G154" s="190" t="s">
        <v>4</v>
      </c>
      <c r="H154" s="190" t="s">
        <v>63</v>
      </c>
      <c r="I154" s="190" t="s">
        <v>73</v>
      </c>
      <c r="J154" s="190" t="s">
        <v>971</v>
      </c>
      <c r="K154" s="190" t="s">
        <v>245</v>
      </c>
      <c r="L154" s="191" t="str">
        <f>IF(K154="","",VLOOKUP(K154,Listas!$O$3:$P$37,2,FALSE))</f>
        <v>JEFE OFICINA ASESORA JURÍDICA</v>
      </c>
      <c r="M154" s="190" t="s">
        <v>246</v>
      </c>
      <c r="N154" s="190" t="s">
        <v>1449</v>
      </c>
      <c r="O154" s="190" t="s">
        <v>21</v>
      </c>
      <c r="P154" s="190" t="s">
        <v>35</v>
      </c>
      <c r="Q154" s="190" t="s">
        <v>35</v>
      </c>
      <c r="R154" s="186" t="s">
        <v>14</v>
      </c>
      <c r="S154" s="190" t="s">
        <v>13</v>
      </c>
      <c r="T154" s="190" t="s">
        <v>13</v>
      </c>
      <c r="U154" s="190" t="s">
        <v>13</v>
      </c>
      <c r="V154" s="190" t="s">
        <v>14</v>
      </c>
      <c r="W154" s="190" t="s">
        <v>14</v>
      </c>
      <c r="X154" s="189" t="s">
        <v>1538</v>
      </c>
      <c r="Y154" s="191" t="s">
        <v>22</v>
      </c>
      <c r="Z154" s="192">
        <v>44105</v>
      </c>
      <c r="AA154" s="192"/>
      <c r="AB154" s="193" t="s">
        <v>17</v>
      </c>
    </row>
    <row r="155" spans="1:28" s="156" customFormat="1" ht="118.95" customHeight="1" x14ac:dyDescent="0.25">
      <c r="A155" s="268">
        <f t="shared" si="2"/>
        <v>143</v>
      </c>
      <c r="B155" s="186" t="s">
        <v>31</v>
      </c>
      <c r="C155" s="187" t="s">
        <v>1305</v>
      </c>
      <c r="D155" s="187" t="s">
        <v>1306</v>
      </c>
      <c r="E155" s="188" t="s">
        <v>719</v>
      </c>
      <c r="F155" s="189" t="s">
        <v>1307</v>
      </c>
      <c r="G155" s="190" t="s">
        <v>4</v>
      </c>
      <c r="H155" s="190" t="s">
        <v>63</v>
      </c>
      <c r="I155" s="190" t="s">
        <v>6</v>
      </c>
      <c r="J155" s="190" t="s">
        <v>971</v>
      </c>
      <c r="K155" s="190" t="s">
        <v>245</v>
      </c>
      <c r="L155" s="191" t="str">
        <f>IF(K155="","",VLOOKUP(K155,Listas!$O$3:$P$37,2,FALSE))</f>
        <v>JEFE OFICINA ASESORA JURÍDICA</v>
      </c>
      <c r="M155" s="190" t="s">
        <v>246</v>
      </c>
      <c r="N155" s="190" t="s">
        <v>1446</v>
      </c>
      <c r="O155" s="190" t="s">
        <v>10</v>
      </c>
      <c r="P155" s="190" t="s">
        <v>35</v>
      </c>
      <c r="Q155" s="190" t="s">
        <v>12</v>
      </c>
      <c r="R155" s="186" t="s">
        <v>14</v>
      </c>
      <c r="S155" s="190" t="s">
        <v>13</v>
      </c>
      <c r="T155" s="190" t="s">
        <v>13</v>
      </c>
      <c r="U155" s="190" t="s">
        <v>13</v>
      </c>
      <c r="V155" s="190" t="s">
        <v>13</v>
      </c>
      <c r="W155" s="190" t="s">
        <v>14</v>
      </c>
      <c r="X155" s="189" t="s">
        <v>1308</v>
      </c>
      <c r="Y155" s="191" t="s">
        <v>300</v>
      </c>
      <c r="Z155" s="192">
        <v>44317</v>
      </c>
      <c r="AA155" s="192"/>
      <c r="AB155" s="193" t="s">
        <v>17</v>
      </c>
    </row>
    <row r="156" spans="1:28" s="156" customFormat="1" ht="118.95" customHeight="1" x14ac:dyDescent="0.25">
      <c r="A156" s="268">
        <f t="shared" si="2"/>
        <v>144</v>
      </c>
      <c r="B156" s="186" t="s">
        <v>101</v>
      </c>
      <c r="C156" s="187" t="s">
        <v>1302</v>
      </c>
      <c r="D156" s="187" t="s">
        <v>1670</v>
      </c>
      <c r="E156" s="188" t="s">
        <v>357</v>
      </c>
      <c r="F156" s="189" t="s">
        <v>1717</v>
      </c>
      <c r="G156" s="190" t="s">
        <v>49</v>
      </c>
      <c r="H156" s="190" t="s">
        <v>5</v>
      </c>
      <c r="I156" s="190" t="s">
        <v>359</v>
      </c>
      <c r="J156" s="190" t="s">
        <v>971</v>
      </c>
      <c r="K156" s="190" t="s">
        <v>245</v>
      </c>
      <c r="L156" s="191" t="str">
        <f>IF(K156="","",VLOOKUP(K156,Listas!$O$3:$P$37,2,FALSE))</f>
        <v>JEFE OFICINA ASESORA JURÍDICA</v>
      </c>
      <c r="M156" s="190" t="s">
        <v>246</v>
      </c>
      <c r="N156" s="190" t="s">
        <v>1446</v>
      </c>
      <c r="O156" s="190" t="s">
        <v>10</v>
      </c>
      <c r="P156" s="190" t="s">
        <v>12</v>
      </c>
      <c r="Q156" s="190" t="s">
        <v>12</v>
      </c>
      <c r="R156" s="186" t="s">
        <v>14</v>
      </c>
      <c r="S156" s="190" t="s">
        <v>13</v>
      </c>
      <c r="T156" s="190" t="s">
        <v>13</v>
      </c>
      <c r="U156" s="190" t="s">
        <v>13</v>
      </c>
      <c r="V156" s="190" t="s">
        <v>13</v>
      </c>
      <c r="W156" s="190" t="s">
        <v>14</v>
      </c>
      <c r="X156" s="189" t="s">
        <v>1308</v>
      </c>
      <c r="Y156" s="191" t="s">
        <v>300</v>
      </c>
      <c r="Z156" s="192">
        <v>44317</v>
      </c>
      <c r="AA156" s="192"/>
      <c r="AB156" s="193" t="s">
        <v>17</v>
      </c>
    </row>
    <row r="157" spans="1:28" s="156" customFormat="1" ht="118.95" customHeight="1" x14ac:dyDescent="0.25">
      <c r="A157" s="268">
        <f t="shared" si="2"/>
        <v>145</v>
      </c>
      <c r="B157" s="186" t="s">
        <v>30</v>
      </c>
      <c r="C157" s="187" t="s">
        <v>1303</v>
      </c>
      <c r="D157" s="187" t="s">
        <v>1671</v>
      </c>
      <c r="E157" s="188" t="s">
        <v>31</v>
      </c>
      <c r="F157" s="189" t="s">
        <v>1717</v>
      </c>
      <c r="G157" s="190" t="s">
        <v>49</v>
      </c>
      <c r="H157" s="190" t="s">
        <v>359</v>
      </c>
      <c r="I157" s="190" t="s">
        <v>359</v>
      </c>
      <c r="J157" s="190" t="s">
        <v>971</v>
      </c>
      <c r="K157" s="190" t="s">
        <v>245</v>
      </c>
      <c r="L157" s="191" t="str">
        <f>IF(K157="","",VLOOKUP(K157,Listas!$O$3:$P$37,2,FALSE))</f>
        <v>JEFE OFICINA ASESORA JURÍDICA</v>
      </c>
      <c r="M157" s="190" t="s">
        <v>246</v>
      </c>
      <c r="N157" s="190" t="s">
        <v>1446</v>
      </c>
      <c r="O157" s="190" t="s">
        <v>10</v>
      </c>
      <c r="P157" s="190" t="s">
        <v>12</v>
      </c>
      <c r="Q157" s="190" t="s">
        <v>35</v>
      </c>
      <c r="R157" s="186" t="s">
        <v>14</v>
      </c>
      <c r="S157" s="190" t="s">
        <v>13</v>
      </c>
      <c r="T157" s="190" t="s">
        <v>13</v>
      </c>
      <c r="U157" s="190" t="s">
        <v>13</v>
      </c>
      <c r="V157" s="190" t="s">
        <v>13</v>
      </c>
      <c r="W157" s="190" t="s">
        <v>14</v>
      </c>
      <c r="X157" s="189" t="s">
        <v>1312</v>
      </c>
      <c r="Y157" s="191" t="s">
        <v>300</v>
      </c>
      <c r="Z157" s="192">
        <v>40848</v>
      </c>
      <c r="AA157" s="192"/>
      <c r="AB157" s="193" t="s">
        <v>17</v>
      </c>
    </row>
    <row r="158" spans="1:28" s="156" customFormat="1" ht="118.95" customHeight="1" x14ac:dyDescent="0.25">
      <c r="A158" s="268">
        <f t="shared" si="2"/>
        <v>146</v>
      </c>
      <c r="B158" s="186" t="s">
        <v>61</v>
      </c>
      <c r="C158" s="187" t="s">
        <v>1062</v>
      </c>
      <c r="D158" s="187" t="s">
        <v>1055</v>
      </c>
      <c r="E158" s="188" t="s">
        <v>61</v>
      </c>
      <c r="F158" s="189" t="s">
        <v>1717</v>
      </c>
      <c r="G158" s="190" t="s">
        <v>359</v>
      </c>
      <c r="H158" s="190" t="s">
        <v>359</v>
      </c>
      <c r="I158" s="190" t="s">
        <v>359</v>
      </c>
      <c r="J158" s="190" t="s">
        <v>971</v>
      </c>
      <c r="K158" s="190" t="s">
        <v>245</v>
      </c>
      <c r="L158" s="191" t="str">
        <f>IF(K158="","",VLOOKUP(K158,Listas!$O$3:$P$37,2,FALSE))</f>
        <v>JEFE OFICINA ASESORA JURÍDICA</v>
      </c>
      <c r="M158" s="190" t="s">
        <v>246</v>
      </c>
      <c r="N158" s="190" t="s">
        <v>1446</v>
      </c>
      <c r="O158" s="190" t="s">
        <v>1767</v>
      </c>
      <c r="P158" s="190" t="s">
        <v>1767</v>
      </c>
      <c r="Q158" s="190" t="s">
        <v>12</v>
      </c>
      <c r="R158" s="186" t="s">
        <v>14</v>
      </c>
      <c r="S158" s="190" t="s">
        <v>14</v>
      </c>
      <c r="T158" s="190" t="s">
        <v>14</v>
      </c>
      <c r="U158" s="190" t="s">
        <v>14</v>
      </c>
      <c r="V158" s="190" t="s">
        <v>14</v>
      </c>
      <c r="W158" s="190" t="s">
        <v>14</v>
      </c>
      <c r="X158" s="189" t="s">
        <v>1312</v>
      </c>
      <c r="Y158" s="191" t="s">
        <v>300</v>
      </c>
      <c r="Z158" s="192">
        <v>40848</v>
      </c>
      <c r="AA158" s="192"/>
      <c r="AB158" s="193" t="s">
        <v>17</v>
      </c>
    </row>
    <row r="159" spans="1:28" s="156" customFormat="1" ht="118.95" customHeight="1" x14ac:dyDescent="0.25">
      <c r="A159" s="268">
        <f t="shared" si="2"/>
        <v>147</v>
      </c>
      <c r="B159" s="186" t="s">
        <v>27</v>
      </c>
      <c r="C159" s="187" t="s">
        <v>1317</v>
      </c>
      <c r="D159" s="187" t="s">
        <v>193</v>
      </c>
      <c r="E159" s="188" t="s">
        <v>2</v>
      </c>
      <c r="F159" s="189" t="s">
        <v>295</v>
      </c>
      <c r="G159" s="190" t="s">
        <v>4</v>
      </c>
      <c r="H159" s="190" t="s">
        <v>5</v>
      </c>
      <c r="I159" s="190" t="s">
        <v>73</v>
      </c>
      <c r="J159" s="190" t="s">
        <v>971</v>
      </c>
      <c r="K159" s="190" t="s">
        <v>296</v>
      </c>
      <c r="L159" s="191" t="str">
        <f>IF(K159="","",VLOOKUP(K159,Listas!$O$3:$P$37,2,FALSE))</f>
        <v>JEFE DE OFICINA DE COMUNICACIONES</v>
      </c>
      <c r="M159" s="190" t="s">
        <v>297</v>
      </c>
      <c r="N159" s="190" t="s">
        <v>298</v>
      </c>
      <c r="O159" s="190" t="s">
        <v>21</v>
      </c>
      <c r="P159" s="190" t="s">
        <v>11</v>
      </c>
      <c r="Q159" s="190" t="s">
        <v>35</v>
      </c>
      <c r="R159" s="186" t="s">
        <v>14</v>
      </c>
      <c r="S159" s="190" t="s">
        <v>14</v>
      </c>
      <c r="T159" s="190" t="s">
        <v>14</v>
      </c>
      <c r="U159" s="190" t="s">
        <v>14</v>
      </c>
      <c r="V159" s="190" t="s">
        <v>14</v>
      </c>
      <c r="W159" s="190" t="s">
        <v>14</v>
      </c>
      <c r="X159" s="189" t="s">
        <v>299</v>
      </c>
      <c r="Y159" s="191" t="s">
        <v>300</v>
      </c>
      <c r="Z159" s="192">
        <v>40847</v>
      </c>
      <c r="AA159" s="192"/>
      <c r="AB159" s="193" t="s">
        <v>17</v>
      </c>
    </row>
    <row r="160" spans="1:28" s="156" customFormat="1" ht="118.95" customHeight="1" x14ac:dyDescent="0.25">
      <c r="A160" s="268">
        <f t="shared" si="2"/>
        <v>148</v>
      </c>
      <c r="B160" s="186" t="s">
        <v>91</v>
      </c>
      <c r="C160" s="187" t="s">
        <v>1097</v>
      </c>
      <c r="D160" s="187" t="s">
        <v>301</v>
      </c>
      <c r="E160" s="188" t="s">
        <v>294</v>
      </c>
      <c r="F160" s="189" t="s">
        <v>295</v>
      </c>
      <c r="G160" s="190" t="s">
        <v>4</v>
      </c>
      <c r="H160" s="190" t="s">
        <v>5</v>
      </c>
      <c r="I160" s="190" t="s">
        <v>73</v>
      </c>
      <c r="J160" s="190" t="s">
        <v>971</v>
      </c>
      <c r="K160" s="190" t="s">
        <v>296</v>
      </c>
      <c r="L160" s="191" t="str">
        <f>IF(K160="","",VLOOKUP(K160,Listas!$O$3:$P$37,2,FALSE))</f>
        <v>JEFE DE OFICINA DE COMUNICACIONES</v>
      </c>
      <c r="M160" s="190" t="s">
        <v>297</v>
      </c>
      <c r="N160" s="190" t="s">
        <v>298</v>
      </c>
      <c r="O160" s="190" t="s">
        <v>21</v>
      </c>
      <c r="P160" s="190" t="s">
        <v>11</v>
      </c>
      <c r="Q160" s="190" t="s">
        <v>35</v>
      </c>
      <c r="R160" s="186" t="s">
        <v>14</v>
      </c>
      <c r="S160" s="190" t="s">
        <v>14</v>
      </c>
      <c r="T160" s="190" t="s">
        <v>14</v>
      </c>
      <c r="U160" s="190" t="s">
        <v>14</v>
      </c>
      <c r="V160" s="190" t="s">
        <v>14</v>
      </c>
      <c r="W160" s="190" t="s">
        <v>14</v>
      </c>
      <c r="X160" s="189" t="s">
        <v>1718</v>
      </c>
      <c r="Y160" s="191" t="s">
        <v>300</v>
      </c>
      <c r="Z160" s="192">
        <v>40847</v>
      </c>
      <c r="AA160" s="192"/>
      <c r="AB160" s="193" t="s">
        <v>17</v>
      </c>
    </row>
    <row r="161" spans="1:28" s="156" customFormat="1" ht="118.95" customHeight="1" x14ac:dyDescent="0.25">
      <c r="A161" s="268">
        <f t="shared" si="2"/>
        <v>149</v>
      </c>
      <c r="B161" s="186" t="s">
        <v>27</v>
      </c>
      <c r="C161" s="187" t="s">
        <v>1098</v>
      </c>
      <c r="D161" s="187" t="s">
        <v>1719</v>
      </c>
      <c r="E161" s="188" t="s">
        <v>2</v>
      </c>
      <c r="F161" s="189" t="s">
        <v>295</v>
      </c>
      <c r="G161" s="190" t="s">
        <v>4</v>
      </c>
      <c r="H161" s="190" t="s">
        <v>5</v>
      </c>
      <c r="I161" s="190" t="s">
        <v>73</v>
      </c>
      <c r="J161" s="190" t="s">
        <v>971</v>
      </c>
      <c r="K161" s="190" t="s">
        <v>296</v>
      </c>
      <c r="L161" s="191" t="str">
        <f>IF(K161="","",VLOOKUP(K161,Listas!$O$3:$P$37,2,FALSE))</f>
        <v>JEFE DE OFICINA DE COMUNICACIONES</v>
      </c>
      <c r="M161" s="190" t="s">
        <v>297</v>
      </c>
      <c r="N161" s="190" t="s">
        <v>298</v>
      </c>
      <c r="O161" s="190" t="s">
        <v>21</v>
      </c>
      <c r="P161" s="190" t="s">
        <v>11</v>
      </c>
      <c r="Q161" s="190" t="s">
        <v>35</v>
      </c>
      <c r="R161" s="186" t="s">
        <v>14</v>
      </c>
      <c r="S161" s="190" t="s">
        <v>14</v>
      </c>
      <c r="T161" s="190" t="s">
        <v>14</v>
      </c>
      <c r="U161" s="190" t="s">
        <v>14</v>
      </c>
      <c r="V161" s="190" t="s">
        <v>14</v>
      </c>
      <c r="W161" s="190" t="s">
        <v>14</v>
      </c>
      <c r="X161" s="189" t="s">
        <v>1720</v>
      </c>
      <c r="Y161" s="191" t="s">
        <v>22</v>
      </c>
      <c r="Z161" s="192">
        <v>40847</v>
      </c>
      <c r="AA161" s="192"/>
      <c r="AB161" s="193" t="s">
        <v>17</v>
      </c>
    </row>
    <row r="162" spans="1:28" s="156" customFormat="1" ht="118.95" customHeight="1" x14ac:dyDescent="0.25">
      <c r="A162" s="268">
        <f t="shared" si="2"/>
        <v>150</v>
      </c>
      <c r="B162" s="186" t="s">
        <v>89</v>
      </c>
      <c r="C162" s="187" t="s">
        <v>1099</v>
      </c>
      <c r="D162" s="187" t="s">
        <v>1318</v>
      </c>
      <c r="E162" s="188" t="s">
        <v>2</v>
      </c>
      <c r="F162" s="189" t="s">
        <v>295</v>
      </c>
      <c r="G162" s="190" t="s">
        <v>4</v>
      </c>
      <c r="H162" s="190" t="s">
        <v>5</v>
      </c>
      <c r="I162" s="190" t="s">
        <v>73</v>
      </c>
      <c r="J162" s="190" t="s">
        <v>971</v>
      </c>
      <c r="K162" s="190" t="s">
        <v>296</v>
      </c>
      <c r="L162" s="191" t="str">
        <f>IF(K162="","",VLOOKUP(K162,Listas!$O$3:$P$37,2,FALSE))</f>
        <v>JEFE DE OFICINA DE COMUNICACIONES</v>
      </c>
      <c r="M162" s="190" t="s">
        <v>297</v>
      </c>
      <c r="N162" s="190" t="s">
        <v>298</v>
      </c>
      <c r="O162" s="190" t="s">
        <v>21</v>
      </c>
      <c r="P162" s="190" t="s">
        <v>11</v>
      </c>
      <c r="Q162" s="190" t="s">
        <v>35</v>
      </c>
      <c r="R162" s="186" t="s">
        <v>14</v>
      </c>
      <c r="S162" s="190" t="s">
        <v>14</v>
      </c>
      <c r="T162" s="190" t="s">
        <v>13</v>
      </c>
      <c r="U162" s="190" t="s">
        <v>14</v>
      </c>
      <c r="V162" s="190" t="s">
        <v>13</v>
      </c>
      <c r="W162" s="190" t="s">
        <v>14</v>
      </c>
      <c r="X162" s="189" t="s">
        <v>302</v>
      </c>
      <c r="Y162" s="191" t="s">
        <v>22</v>
      </c>
      <c r="Z162" s="192">
        <v>40847</v>
      </c>
      <c r="AA162" s="192"/>
      <c r="AB162" s="193" t="s">
        <v>17</v>
      </c>
    </row>
    <row r="163" spans="1:28" s="156" customFormat="1" ht="118.95" customHeight="1" x14ac:dyDescent="0.25">
      <c r="A163" s="268">
        <f t="shared" si="2"/>
        <v>151</v>
      </c>
      <c r="B163" s="186" t="s">
        <v>0</v>
      </c>
      <c r="C163" s="187" t="s">
        <v>1323</v>
      </c>
      <c r="D163" s="187" t="s">
        <v>1547</v>
      </c>
      <c r="E163" s="188" t="s">
        <v>2</v>
      </c>
      <c r="F163" s="189" t="s">
        <v>295</v>
      </c>
      <c r="G163" s="190" t="s">
        <v>4</v>
      </c>
      <c r="H163" s="190" t="s">
        <v>5</v>
      </c>
      <c r="I163" s="190" t="s">
        <v>6</v>
      </c>
      <c r="J163" s="190" t="s">
        <v>971</v>
      </c>
      <c r="K163" s="190" t="s">
        <v>296</v>
      </c>
      <c r="L163" s="191" t="str">
        <f>IF(K163="","",VLOOKUP(K163,Listas!$O$3:$P$37,2,FALSE))</f>
        <v>JEFE DE OFICINA DE COMUNICACIONES</v>
      </c>
      <c r="M163" s="190" t="s">
        <v>297</v>
      </c>
      <c r="N163" s="190" t="s">
        <v>298</v>
      </c>
      <c r="O163" s="190" t="s">
        <v>21</v>
      </c>
      <c r="P163" s="190" t="s">
        <v>12</v>
      </c>
      <c r="Q163" s="190" t="s">
        <v>35</v>
      </c>
      <c r="R163" s="186" t="s">
        <v>14</v>
      </c>
      <c r="S163" s="190" t="s">
        <v>14</v>
      </c>
      <c r="T163" s="190" t="s">
        <v>14</v>
      </c>
      <c r="U163" s="190" t="s">
        <v>14</v>
      </c>
      <c r="V163" s="190" t="s">
        <v>14</v>
      </c>
      <c r="W163" s="190" t="s">
        <v>14</v>
      </c>
      <c r="X163" s="189" t="s">
        <v>302</v>
      </c>
      <c r="Y163" s="191" t="s">
        <v>22</v>
      </c>
      <c r="Z163" s="192">
        <v>40847</v>
      </c>
      <c r="AA163" s="192"/>
      <c r="AB163" s="193" t="s">
        <v>17</v>
      </c>
    </row>
    <row r="164" spans="1:28" s="156" customFormat="1" ht="118.95" customHeight="1" x14ac:dyDescent="0.25">
      <c r="A164" s="268">
        <f t="shared" si="2"/>
        <v>152</v>
      </c>
      <c r="B164" s="186" t="s">
        <v>154</v>
      </c>
      <c r="C164" s="187" t="s">
        <v>1324</v>
      </c>
      <c r="D164" s="187" t="s">
        <v>1548</v>
      </c>
      <c r="E164" s="188" t="s">
        <v>2</v>
      </c>
      <c r="F164" s="189" t="s">
        <v>295</v>
      </c>
      <c r="G164" s="190" t="s">
        <v>4</v>
      </c>
      <c r="H164" s="190" t="s">
        <v>5</v>
      </c>
      <c r="I164" s="190" t="s">
        <v>6</v>
      </c>
      <c r="J164" s="190" t="s">
        <v>971</v>
      </c>
      <c r="K164" s="190" t="s">
        <v>296</v>
      </c>
      <c r="L164" s="191" t="str">
        <f>IF(K164="","",VLOOKUP(K164,Listas!$O$3:$P$37,2,FALSE))</f>
        <v>JEFE DE OFICINA DE COMUNICACIONES</v>
      </c>
      <c r="M164" s="190" t="s">
        <v>297</v>
      </c>
      <c r="N164" s="190" t="s">
        <v>298</v>
      </c>
      <c r="O164" s="190" t="s">
        <v>34</v>
      </c>
      <c r="P164" s="190" t="s">
        <v>35</v>
      </c>
      <c r="Q164" s="190" t="s">
        <v>35</v>
      </c>
      <c r="R164" s="186" t="s">
        <v>14</v>
      </c>
      <c r="S164" s="190" t="s">
        <v>13</v>
      </c>
      <c r="T164" s="190" t="s">
        <v>14</v>
      </c>
      <c r="U164" s="190" t="s">
        <v>13</v>
      </c>
      <c r="V164" s="190" t="s">
        <v>13</v>
      </c>
      <c r="W164" s="190" t="s">
        <v>14</v>
      </c>
      <c r="X164" s="189" t="s">
        <v>302</v>
      </c>
      <c r="Y164" s="191" t="s">
        <v>22</v>
      </c>
      <c r="Z164" s="192">
        <v>40847</v>
      </c>
      <c r="AA164" s="192"/>
      <c r="AB164" s="193" t="s">
        <v>17</v>
      </c>
    </row>
    <row r="165" spans="1:28" s="156" customFormat="1" ht="118.95" customHeight="1" x14ac:dyDescent="0.25">
      <c r="A165" s="268">
        <f t="shared" si="2"/>
        <v>153</v>
      </c>
      <c r="B165" s="186" t="s">
        <v>27</v>
      </c>
      <c r="C165" s="187" t="s">
        <v>28</v>
      </c>
      <c r="D165" s="187" t="s">
        <v>193</v>
      </c>
      <c r="E165" s="188" t="s">
        <v>2</v>
      </c>
      <c r="F165" s="189" t="s">
        <v>295</v>
      </c>
      <c r="G165" s="190" t="s">
        <v>4</v>
      </c>
      <c r="H165" s="190" t="s">
        <v>5</v>
      </c>
      <c r="I165" s="190" t="s">
        <v>6</v>
      </c>
      <c r="J165" s="190" t="s">
        <v>971</v>
      </c>
      <c r="K165" s="190" t="s">
        <v>296</v>
      </c>
      <c r="L165" s="191" t="str">
        <f>IF(K165="","",VLOOKUP(K165,Listas!$O$3:$P$37,2,FALSE))</f>
        <v>JEFE DE OFICINA DE COMUNICACIONES</v>
      </c>
      <c r="M165" s="190" t="s">
        <v>297</v>
      </c>
      <c r="N165" s="190" t="s">
        <v>298</v>
      </c>
      <c r="O165" s="190" t="s">
        <v>34</v>
      </c>
      <c r="P165" s="190" t="s">
        <v>11</v>
      </c>
      <c r="Q165" s="190" t="s">
        <v>35</v>
      </c>
      <c r="R165" s="186" t="s">
        <v>14</v>
      </c>
      <c r="S165" s="190" t="s">
        <v>14</v>
      </c>
      <c r="T165" s="190" t="s">
        <v>14</v>
      </c>
      <c r="U165" s="190" t="s">
        <v>14</v>
      </c>
      <c r="V165" s="190" t="s">
        <v>14</v>
      </c>
      <c r="W165" s="190" t="s">
        <v>14</v>
      </c>
      <c r="X165" s="189" t="s">
        <v>302</v>
      </c>
      <c r="Y165" s="191" t="s">
        <v>22</v>
      </c>
      <c r="Z165" s="192">
        <v>40847</v>
      </c>
      <c r="AA165" s="192"/>
      <c r="AB165" s="193" t="s">
        <v>17</v>
      </c>
    </row>
    <row r="166" spans="1:28" s="156" customFormat="1" ht="118.95" customHeight="1" x14ac:dyDescent="0.25">
      <c r="A166" s="268">
        <f t="shared" si="2"/>
        <v>154</v>
      </c>
      <c r="B166" s="186" t="s">
        <v>27</v>
      </c>
      <c r="C166" s="187" t="s">
        <v>1207</v>
      </c>
      <c r="D166" s="187" t="s">
        <v>1549</v>
      </c>
      <c r="E166" s="188" t="s">
        <v>2</v>
      </c>
      <c r="F166" s="189" t="s">
        <v>295</v>
      </c>
      <c r="G166" s="190" t="s">
        <v>4</v>
      </c>
      <c r="H166" s="190" t="s">
        <v>5</v>
      </c>
      <c r="I166" s="190" t="s">
        <v>6</v>
      </c>
      <c r="J166" s="190" t="s">
        <v>971</v>
      </c>
      <c r="K166" s="190" t="s">
        <v>296</v>
      </c>
      <c r="L166" s="191" t="str">
        <f>IF(K166="","",VLOOKUP(K166,Listas!$O$3:$P$37,2,FALSE))</f>
        <v>JEFE DE OFICINA DE COMUNICACIONES</v>
      </c>
      <c r="M166" s="190" t="s">
        <v>297</v>
      </c>
      <c r="N166" s="190" t="s">
        <v>298</v>
      </c>
      <c r="O166" s="190" t="s">
        <v>34</v>
      </c>
      <c r="P166" s="190" t="s">
        <v>11</v>
      </c>
      <c r="Q166" s="190" t="s">
        <v>35</v>
      </c>
      <c r="R166" s="186" t="s">
        <v>14</v>
      </c>
      <c r="S166" s="190" t="s">
        <v>14</v>
      </c>
      <c r="T166" s="190" t="s">
        <v>14</v>
      </c>
      <c r="U166" s="190" t="s">
        <v>14</v>
      </c>
      <c r="V166" s="190" t="s">
        <v>14</v>
      </c>
      <c r="W166" s="190" t="s">
        <v>14</v>
      </c>
      <c r="X166" s="189" t="s">
        <v>302</v>
      </c>
      <c r="Y166" s="191" t="s">
        <v>22</v>
      </c>
      <c r="Z166" s="192">
        <v>40847</v>
      </c>
      <c r="AA166" s="192"/>
      <c r="AB166" s="193" t="s">
        <v>17</v>
      </c>
    </row>
    <row r="167" spans="1:28" s="156" customFormat="1" ht="118.95" customHeight="1" x14ac:dyDescent="0.25">
      <c r="A167" s="268">
        <f t="shared" si="2"/>
        <v>155</v>
      </c>
      <c r="B167" s="186" t="s">
        <v>141</v>
      </c>
      <c r="C167" s="187" t="s">
        <v>1551</v>
      </c>
      <c r="D167" s="187" t="s">
        <v>1550</v>
      </c>
      <c r="E167" s="188" t="s">
        <v>2</v>
      </c>
      <c r="F167" s="189" t="s">
        <v>295</v>
      </c>
      <c r="G167" s="190" t="s">
        <v>4</v>
      </c>
      <c r="H167" s="190" t="s">
        <v>5</v>
      </c>
      <c r="I167" s="190" t="s">
        <v>6</v>
      </c>
      <c r="J167" s="190" t="s">
        <v>971</v>
      </c>
      <c r="K167" s="190" t="s">
        <v>296</v>
      </c>
      <c r="L167" s="191" t="str">
        <f>IF(K167="","",VLOOKUP(K167,Listas!$O$3:$P$37,2,FALSE))</f>
        <v>JEFE DE OFICINA DE COMUNICACIONES</v>
      </c>
      <c r="M167" s="190" t="s">
        <v>297</v>
      </c>
      <c r="N167" s="190" t="s">
        <v>298</v>
      </c>
      <c r="O167" s="190" t="s">
        <v>34</v>
      </c>
      <c r="P167" s="190" t="s">
        <v>35</v>
      </c>
      <c r="Q167" s="190" t="s">
        <v>35</v>
      </c>
      <c r="R167" s="186" t="s">
        <v>14</v>
      </c>
      <c r="S167" s="190" t="s">
        <v>14</v>
      </c>
      <c r="T167" s="190" t="s">
        <v>14</v>
      </c>
      <c r="U167" s="190" t="s">
        <v>14</v>
      </c>
      <c r="V167" s="190" t="s">
        <v>14</v>
      </c>
      <c r="W167" s="190" t="s">
        <v>14</v>
      </c>
      <c r="X167" s="189" t="s">
        <v>302</v>
      </c>
      <c r="Y167" s="191" t="s">
        <v>22</v>
      </c>
      <c r="Z167" s="192">
        <v>40847</v>
      </c>
      <c r="AA167" s="192"/>
      <c r="AB167" s="193" t="s">
        <v>17</v>
      </c>
    </row>
    <row r="168" spans="1:28" s="156" customFormat="1" ht="118.95" customHeight="1" x14ac:dyDescent="0.25">
      <c r="A168" s="268">
        <f t="shared" si="2"/>
        <v>156</v>
      </c>
      <c r="B168" s="186" t="s">
        <v>2</v>
      </c>
      <c r="C168" s="187" t="s">
        <v>1319</v>
      </c>
      <c r="D168" s="187" t="s">
        <v>1320</v>
      </c>
      <c r="E168" s="188" t="s">
        <v>2</v>
      </c>
      <c r="F168" s="189" t="s">
        <v>1639</v>
      </c>
      <c r="G168" s="190" t="s">
        <v>359</v>
      </c>
      <c r="H168" s="190" t="s">
        <v>63</v>
      </c>
      <c r="I168" s="190" t="s">
        <v>359</v>
      </c>
      <c r="J168" s="190" t="s">
        <v>971</v>
      </c>
      <c r="K168" s="190" t="s">
        <v>296</v>
      </c>
      <c r="L168" s="191" t="str">
        <f>IF(K168="","",VLOOKUP(K168,Listas!$O$3:$P$37,2,FALSE))</f>
        <v>JEFE DE OFICINA DE COMUNICACIONES</v>
      </c>
      <c r="M168" s="190" t="s">
        <v>51</v>
      </c>
      <c r="N168" s="190" t="s">
        <v>1321</v>
      </c>
      <c r="O168" s="190" t="s">
        <v>78</v>
      </c>
      <c r="P168" s="190" t="s">
        <v>35</v>
      </c>
      <c r="Q168" s="190" t="s">
        <v>12</v>
      </c>
      <c r="R168" s="186" t="s">
        <v>14</v>
      </c>
      <c r="S168" s="190" t="s">
        <v>13</v>
      </c>
      <c r="T168" s="190" t="s">
        <v>13</v>
      </c>
      <c r="U168" s="190" t="s">
        <v>13</v>
      </c>
      <c r="V168" s="190" t="s">
        <v>13</v>
      </c>
      <c r="W168" s="190" t="s">
        <v>14</v>
      </c>
      <c r="X168" s="189" t="s">
        <v>1312</v>
      </c>
      <c r="Y168" s="191" t="s">
        <v>22</v>
      </c>
      <c r="Z168" s="192">
        <v>41214</v>
      </c>
      <c r="AA168" s="192"/>
      <c r="AB168" s="193" t="s">
        <v>17</v>
      </c>
    </row>
    <row r="169" spans="1:28" s="156" customFormat="1" ht="118.95" customHeight="1" x14ac:dyDescent="0.25">
      <c r="A169" s="268">
        <f t="shared" si="2"/>
        <v>157</v>
      </c>
      <c r="B169" s="186" t="s">
        <v>31</v>
      </c>
      <c r="C169" s="187" t="s">
        <v>1305</v>
      </c>
      <c r="D169" s="187" t="s">
        <v>1306</v>
      </c>
      <c r="E169" s="188" t="s">
        <v>719</v>
      </c>
      <c r="F169" s="189" t="s">
        <v>1307</v>
      </c>
      <c r="G169" s="190" t="s">
        <v>4</v>
      </c>
      <c r="H169" s="190" t="s">
        <v>5</v>
      </c>
      <c r="I169" s="190" t="s">
        <v>6</v>
      </c>
      <c r="J169" s="190" t="s">
        <v>971</v>
      </c>
      <c r="K169" s="190" t="s">
        <v>296</v>
      </c>
      <c r="L169" s="191" t="str">
        <f>IF(K169="","",VLOOKUP(K169,Listas!$O$3:$P$37,2,FALSE))</f>
        <v>JEFE DE OFICINA DE COMUNICACIONES</v>
      </c>
      <c r="M169" s="190" t="s">
        <v>51</v>
      </c>
      <c r="N169" s="190" t="s">
        <v>298</v>
      </c>
      <c r="O169" s="190" t="s">
        <v>21</v>
      </c>
      <c r="P169" s="190" t="s">
        <v>12</v>
      </c>
      <c r="Q169" s="190" t="s">
        <v>12</v>
      </c>
      <c r="R169" s="186" t="s">
        <v>14</v>
      </c>
      <c r="S169" s="190" t="s">
        <v>13</v>
      </c>
      <c r="T169" s="190" t="s">
        <v>13</v>
      </c>
      <c r="U169" s="190" t="s">
        <v>13</v>
      </c>
      <c r="V169" s="190" t="s">
        <v>14</v>
      </c>
      <c r="W169" s="190" t="s">
        <v>14</v>
      </c>
      <c r="X169" s="189" t="s">
        <v>1312</v>
      </c>
      <c r="Y169" s="191" t="s">
        <v>22</v>
      </c>
      <c r="Z169" s="192">
        <v>41214</v>
      </c>
      <c r="AA169" s="192"/>
      <c r="AB169" s="193" t="s">
        <v>17</v>
      </c>
    </row>
    <row r="170" spans="1:28" s="156" customFormat="1" ht="118.95" customHeight="1" x14ac:dyDescent="0.25">
      <c r="A170" s="268">
        <f t="shared" si="2"/>
        <v>158</v>
      </c>
      <c r="B170" s="186" t="s">
        <v>31</v>
      </c>
      <c r="C170" s="187" t="s">
        <v>1631</v>
      </c>
      <c r="D170" s="187" t="s">
        <v>1721</v>
      </c>
      <c r="E170" s="188" t="s">
        <v>2</v>
      </c>
      <c r="F170" s="189" t="s">
        <v>1640</v>
      </c>
      <c r="G170" s="190" t="s">
        <v>4</v>
      </c>
      <c r="H170" s="190" t="s">
        <v>63</v>
      </c>
      <c r="I170" s="190" t="s">
        <v>73</v>
      </c>
      <c r="J170" s="190" t="s">
        <v>971</v>
      </c>
      <c r="K170" s="190" t="s">
        <v>296</v>
      </c>
      <c r="L170" s="191" t="str">
        <f>IF(K170="","",VLOOKUP(K170,Listas!$O$3:$P$37,2,FALSE))</f>
        <v>JEFE DE OFICINA DE COMUNICACIONES</v>
      </c>
      <c r="M170" s="190" t="s">
        <v>297</v>
      </c>
      <c r="N170" s="190" t="s">
        <v>1641</v>
      </c>
      <c r="O170" s="190" t="s">
        <v>21</v>
      </c>
      <c r="P170" s="190" t="s">
        <v>12</v>
      </c>
      <c r="Q170" s="190" t="s">
        <v>12</v>
      </c>
      <c r="R170" s="186" t="s">
        <v>14</v>
      </c>
      <c r="S170" s="190" t="s">
        <v>14</v>
      </c>
      <c r="T170" s="190" t="s">
        <v>14</v>
      </c>
      <c r="U170" s="190" t="s">
        <v>13</v>
      </c>
      <c r="V170" s="190" t="s">
        <v>14</v>
      </c>
      <c r="W170" s="190" t="s">
        <v>14</v>
      </c>
      <c r="X170" s="189" t="s">
        <v>1656</v>
      </c>
      <c r="Y170" s="191" t="s">
        <v>22</v>
      </c>
      <c r="Z170" s="192"/>
      <c r="AA170" s="192"/>
      <c r="AB170" s="193" t="s">
        <v>17</v>
      </c>
    </row>
    <row r="171" spans="1:28" s="156" customFormat="1" ht="118.95" customHeight="1" x14ac:dyDescent="0.25">
      <c r="A171" s="268">
        <f t="shared" si="2"/>
        <v>159</v>
      </c>
      <c r="B171" s="186" t="s">
        <v>31</v>
      </c>
      <c r="C171" s="187" t="s">
        <v>1642</v>
      </c>
      <c r="D171" s="187" t="s">
        <v>1765</v>
      </c>
      <c r="E171" s="188" t="s">
        <v>2</v>
      </c>
      <c r="F171" s="189" t="s">
        <v>1307</v>
      </c>
      <c r="G171" s="190" t="s">
        <v>4</v>
      </c>
      <c r="H171" s="190" t="s">
        <v>63</v>
      </c>
      <c r="I171" s="190" t="s">
        <v>73</v>
      </c>
      <c r="J171" s="190" t="s">
        <v>971</v>
      </c>
      <c r="K171" s="190" t="s">
        <v>296</v>
      </c>
      <c r="L171" s="191" t="str">
        <f>IF(K171="","",VLOOKUP(K171,Listas!$O$3:$P$37,2,FALSE))</f>
        <v>JEFE DE OFICINA DE COMUNICACIONES</v>
      </c>
      <c r="M171" s="190" t="s">
        <v>297</v>
      </c>
      <c r="N171" s="190" t="s">
        <v>1643</v>
      </c>
      <c r="O171" s="190" t="s">
        <v>34</v>
      </c>
      <c r="P171" s="190" t="s">
        <v>12</v>
      </c>
      <c r="Q171" s="190" t="s">
        <v>12</v>
      </c>
      <c r="R171" s="186" t="s">
        <v>14</v>
      </c>
      <c r="S171" s="190" t="s">
        <v>13</v>
      </c>
      <c r="T171" s="190" t="s">
        <v>14</v>
      </c>
      <c r="U171" s="190" t="s">
        <v>14</v>
      </c>
      <c r="V171" s="190" t="s">
        <v>14</v>
      </c>
      <c r="W171" s="190" t="s">
        <v>14</v>
      </c>
      <c r="X171" s="189" t="s">
        <v>1656</v>
      </c>
      <c r="Y171" s="191" t="s">
        <v>22</v>
      </c>
      <c r="Z171" s="192"/>
      <c r="AA171" s="192"/>
      <c r="AB171" s="193" t="s">
        <v>17</v>
      </c>
    </row>
    <row r="172" spans="1:28" s="156" customFormat="1" ht="118.95" customHeight="1" x14ac:dyDescent="0.25">
      <c r="A172" s="268">
        <f t="shared" si="2"/>
        <v>160</v>
      </c>
      <c r="B172" s="186" t="s">
        <v>101</v>
      </c>
      <c r="C172" s="187" t="s">
        <v>1302</v>
      </c>
      <c r="D172" s="187" t="s">
        <v>1670</v>
      </c>
      <c r="E172" s="188" t="s">
        <v>357</v>
      </c>
      <c r="F172" s="189" t="s">
        <v>1322</v>
      </c>
      <c r="G172" s="190" t="s">
        <v>49</v>
      </c>
      <c r="H172" s="190" t="s">
        <v>5</v>
      </c>
      <c r="I172" s="190" t="s">
        <v>359</v>
      </c>
      <c r="J172" s="190" t="s">
        <v>971</v>
      </c>
      <c r="K172" s="190" t="s">
        <v>296</v>
      </c>
      <c r="L172" s="191" t="str">
        <f>IF(K172="","",VLOOKUP(K172,Listas!$O$3:$P$37,2,FALSE))</f>
        <v>JEFE DE OFICINA DE COMUNICACIONES</v>
      </c>
      <c r="M172" s="190" t="s">
        <v>297</v>
      </c>
      <c r="N172" s="190" t="s">
        <v>298</v>
      </c>
      <c r="O172" s="190" t="s">
        <v>34</v>
      </c>
      <c r="P172" s="190" t="s">
        <v>35</v>
      </c>
      <c r="Q172" s="190" t="s">
        <v>12</v>
      </c>
      <c r="R172" s="186" t="s">
        <v>14</v>
      </c>
      <c r="S172" s="190" t="s">
        <v>14</v>
      </c>
      <c r="T172" s="190" t="s">
        <v>13</v>
      </c>
      <c r="U172" s="190" t="s">
        <v>14</v>
      </c>
      <c r="V172" s="190" t="s">
        <v>14</v>
      </c>
      <c r="W172" s="190" t="s">
        <v>14</v>
      </c>
      <c r="X172" s="189" t="s">
        <v>1312</v>
      </c>
      <c r="Y172" s="191" t="s">
        <v>22</v>
      </c>
      <c r="Z172" s="192">
        <v>41214</v>
      </c>
      <c r="AA172" s="192"/>
      <c r="AB172" s="193" t="s">
        <v>17</v>
      </c>
    </row>
    <row r="173" spans="1:28" s="156" customFormat="1" ht="118.95" customHeight="1" x14ac:dyDescent="0.25">
      <c r="A173" s="268">
        <f t="shared" si="2"/>
        <v>161</v>
      </c>
      <c r="B173" s="186" t="s">
        <v>30</v>
      </c>
      <c r="C173" s="187" t="s">
        <v>1303</v>
      </c>
      <c r="D173" s="187" t="s">
        <v>1671</v>
      </c>
      <c r="E173" s="188" t="s">
        <v>31</v>
      </c>
      <c r="F173" s="189" t="s">
        <v>1322</v>
      </c>
      <c r="G173" s="190" t="s">
        <v>359</v>
      </c>
      <c r="H173" s="190" t="s">
        <v>32</v>
      </c>
      <c r="I173" s="190" t="s">
        <v>359</v>
      </c>
      <c r="J173" s="190" t="s">
        <v>971</v>
      </c>
      <c r="K173" s="190" t="s">
        <v>296</v>
      </c>
      <c r="L173" s="191" t="str">
        <f>IF(K173="","",VLOOKUP(K173,Listas!$O$3:$P$37,2,FALSE))</f>
        <v>JEFE DE OFICINA DE COMUNICACIONES</v>
      </c>
      <c r="M173" s="190" t="s">
        <v>297</v>
      </c>
      <c r="N173" s="190" t="s">
        <v>298</v>
      </c>
      <c r="O173" s="190" t="s">
        <v>1767</v>
      </c>
      <c r="P173" s="190" t="s">
        <v>11</v>
      </c>
      <c r="Q173" s="190" t="s">
        <v>12</v>
      </c>
      <c r="R173" s="186" t="s">
        <v>14</v>
      </c>
      <c r="S173" s="190" t="s">
        <v>13</v>
      </c>
      <c r="T173" s="190" t="s">
        <v>13</v>
      </c>
      <c r="U173" s="190" t="s">
        <v>14</v>
      </c>
      <c r="V173" s="190" t="s">
        <v>14</v>
      </c>
      <c r="W173" s="190" t="s">
        <v>14</v>
      </c>
      <c r="X173" s="189" t="s">
        <v>1312</v>
      </c>
      <c r="Y173" s="191" t="s">
        <v>22</v>
      </c>
      <c r="Z173" s="192">
        <v>41214</v>
      </c>
      <c r="AA173" s="192"/>
      <c r="AB173" s="193" t="s">
        <v>17</v>
      </c>
    </row>
    <row r="174" spans="1:28" s="156" customFormat="1" ht="118.95" customHeight="1" x14ac:dyDescent="0.25">
      <c r="A174" s="268">
        <f t="shared" si="2"/>
        <v>162</v>
      </c>
      <c r="B174" s="186" t="s">
        <v>61</v>
      </c>
      <c r="C174" s="187" t="s">
        <v>1062</v>
      </c>
      <c r="D174" s="187" t="s">
        <v>1055</v>
      </c>
      <c r="E174" s="188" t="s">
        <v>61</v>
      </c>
      <c r="F174" s="189" t="s">
        <v>1322</v>
      </c>
      <c r="G174" s="190" t="s">
        <v>359</v>
      </c>
      <c r="H174" s="190" t="s">
        <v>32</v>
      </c>
      <c r="I174" s="190" t="s">
        <v>359</v>
      </c>
      <c r="J174" s="190" t="s">
        <v>971</v>
      </c>
      <c r="K174" s="190" t="s">
        <v>296</v>
      </c>
      <c r="L174" s="191" t="str">
        <f>IF(K174="","",VLOOKUP(K174,Listas!$O$3:$P$37,2,FALSE))</f>
        <v>JEFE DE OFICINA DE COMUNICACIONES</v>
      </c>
      <c r="M174" s="190" t="s">
        <v>297</v>
      </c>
      <c r="N174" s="190" t="s">
        <v>298</v>
      </c>
      <c r="O174" s="190" t="s">
        <v>1767</v>
      </c>
      <c r="P174" s="190" t="s">
        <v>12</v>
      </c>
      <c r="Q174" s="190" t="s">
        <v>12</v>
      </c>
      <c r="R174" s="186" t="s">
        <v>14</v>
      </c>
      <c r="S174" s="190" t="s">
        <v>13</v>
      </c>
      <c r="T174" s="190" t="s">
        <v>13</v>
      </c>
      <c r="U174" s="190" t="s">
        <v>14</v>
      </c>
      <c r="V174" s="190" t="s">
        <v>14</v>
      </c>
      <c r="W174" s="190" t="s">
        <v>14</v>
      </c>
      <c r="X174" s="189" t="s">
        <v>1312</v>
      </c>
      <c r="Y174" s="191" t="s">
        <v>22</v>
      </c>
      <c r="Z174" s="192">
        <v>41214</v>
      </c>
      <c r="AA174" s="192"/>
      <c r="AB174" s="193" t="s">
        <v>17</v>
      </c>
    </row>
    <row r="175" spans="1:28" s="156" customFormat="1" ht="118.95" customHeight="1" x14ac:dyDescent="0.25">
      <c r="A175" s="268">
        <f t="shared" si="2"/>
        <v>163</v>
      </c>
      <c r="B175" s="186" t="s">
        <v>2</v>
      </c>
      <c r="C175" s="187" t="s">
        <v>1504</v>
      </c>
      <c r="D175" s="187" t="s">
        <v>1486</v>
      </c>
      <c r="E175" s="188" t="s">
        <v>2</v>
      </c>
      <c r="F175" s="189" t="s">
        <v>1487</v>
      </c>
      <c r="G175" s="190" t="s">
        <v>4</v>
      </c>
      <c r="H175" s="190" t="s">
        <v>63</v>
      </c>
      <c r="I175" s="190" t="s">
        <v>6</v>
      </c>
      <c r="J175" s="190" t="s">
        <v>1037</v>
      </c>
      <c r="K175" s="190" t="s">
        <v>1485</v>
      </c>
      <c r="L175" s="191" t="str">
        <f>IF(K175="","",VLOOKUP(K175,Listas!$O$3:$P$37,2,FALSE))</f>
        <v>COORDINADOR(A) DEL GRUPO DE ATENCIÓN Y RELACIÓN CON LA CIUDADANÍA</v>
      </c>
      <c r="M175" s="190" t="s">
        <v>1507</v>
      </c>
      <c r="N175" s="190" t="s">
        <v>1488</v>
      </c>
      <c r="O175" s="190" t="s">
        <v>21</v>
      </c>
      <c r="P175" s="190" t="s">
        <v>35</v>
      </c>
      <c r="Q175" s="190" t="s">
        <v>12</v>
      </c>
      <c r="R175" s="186" t="s">
        <v>14</v>
      </c>
      <c r="S175" s="190" t="s">
        <v>13</v>
      </c>
      <c r="T175" s="190" t="s">
        <v>13</v>
      </c>
      <c r="U175" s="190" t="s">
        <v>14</v>
      </c>
      <c r="V175" s="190" t="s">
        <v>14</v>
      </c>
      <c r="W175" s="190" t="s">
        <v>14</v>
      </c>
      <c r="X175" s="189" t="s">
        <v>1489</v>
      </c>
      <c r="Y175" s="191" t="s">
        <v>300</v>
      </c>
      <c r="Z175" s="192">
        <v>40848</v>
      </c>
      <c r="AA175" s="192"/>
      <c r="AB175" s="193" t="s">
        <v>17</v>
      </c>
    </row>
    <row r="176" spans="1:28" s="156" customFormat="1" ht="118.95" customHeight="1" x14ac:dyDescent="0.25">
      <c r="A176" s="268">
        <f t="shared" si="2"/>
        <v>164</v>
      </c>
      <c r="B176" s="186" t="s">
        <v>2</v>
      </c>
      <c r="C176" s="187" t="s">
        <v>1503</v>
      </c>
      <c r="D176" s="187" t="s">
        <v>1722</v>
      </c>
      <c r="E176" s="188" t="s">
        <v>2</v>
      </c>
      <c r="F176" s="189" t="s">
        <v>1487</v>
      </c>
      <c r="G176" s="190" t="s">
        <v>4</v>
      </c>
      <c r="H176" s="190" t="s">
        <v>63</v>
      </c>
      <c r="I176" s="190" t="s">
        <v>6</v>
      </c>
      <c r="J176" s="190" t="s">
        <v>1037</v>
      </c>
      <c r="K176" s="190" t="s">
        <v>1485</v>
      </c>
      <c r="L176" s="191" t="str">
        <f>IF(K176="","",VLOOKUP(K176,Listas!$O$3:$P$37,2,FALSE))</f>
        <v>COORDINADOR(A) DEL GRUPO DE ATENCIÓN Y RELACIÓN CON LA CIUDADANÍA</v>
      </c>
      <c r="M176" s="190" t="s">
        <v>1507</v>
      </c>
      <c r="N176" s="190" t="s">
        <v>1500</v>
      </c>
      <c r="O176" s="190" t="s">
        <v>21</v>
      </c>
      <c r="P176" s="190" t="s">
        <v>35</v>
      </c>
      <c r="Q176" s="190" t="s">
        <v>35</v>
      </c>
      <c r="R176" s="186" t="s">
        <v>14</v>
      </c>
      <c r="S176" s="190" t="s">
        <v>14</v>
      </c>
      <c r="T176" s="190" t="s">
        <v>14</v>
      </c>
      <c r="U176" s="190" t="s">
        <v>14</v>
      </c>
      <c r="V176" s="190" t="s">
        <v>14</v>
      </c>
      <c r="W176" s="190" t="s">
        <v>14</v>
      </c>
      <c r="X176" s="189" t="s">
        <v>1613</v>
      </c>
      <c r="Y176" s="191" t="s">
        <v>300</v>
      </c>
      <c r="Z176" s="192">
        <v>40848</v>
      </c>
      <c r="AA176" s="192"/>
      <c r="AB176" s="193" t="s">
        <v>17</v>
      </c>
    </row>
    <row r="177" spans="1:28" s="156" customFormat="1" ht="118.95" customHeight="1" x14ac:dyDescent="0.25">
      <c r="A177" s="268">
        <f t="shared" si="2"/>
        <v>165</v>
      </c>
      <c r="B177" s="186" t="s">
        <v>2</v>
      </c>
      <c r="C177" s="187" t="s">
        <v>28</v>
      </c>
      <c r="D177" s="187" t="s">
        <v>375</v>
      </c>
      <c r="E177" s="188" t="s">
        <v>2</v>
      </c>
      <c r="F177" s="189" t="s">
        <v>1487</v>
      </c>
      <c r="G177" s="190" t="s">
        <v>4</v>
      </c>
      <c r="H177" s="190" t="s">
        <v>63</v>
      </c>
      <c r="I177" s="190" t="s">
        <v>6</v>
      </c>
      <c r="J177" s="190" t="s">
        <v>1037</v>
      </c>
      <c r="K177" s="190" t="s">
        <v>1485</v>
      </c>
      <c r="L177" s="191" t="str">
        <f>IF(K177="","",VLOOKUP(K177,Listas!$O$3:$P$37,2,FALSE))</f>
        <v>COORDINADOR(A) DEL GRUPO DE ATENCIÓN Y RELACIÓN CON LA CIUDADANÍA</v>
      </c>
      <c r="M177" s="190" t="s">
        <v>1507</v>
      </c>
      <c r="N177" s="190" t="s">
        <v>1500</v>
      </c>
      <c r="O177" s="201" t="s">
        <v>21</v>
      </c>
      <c r="P177" s="201" t="s">
        <v>35</v>
      </c>
      <c r="Q177" s="201" t="s">
        <v>35</v>
      </c>
      <c r="R177" s="186" t="s">
        <v>14</v>
      </c>
      <c r="S177" s="190" t="s">
        <v>14</v>
      </c>
      <c r="T177" s="190" t="s">
        <v>14</v>
      </c>
      <c r="U177" s="190" t="s">
        <v>14</v>
      </c>
      <c r="V177" s="190" t="s">
        <v>14</v>
      </c>
      <c r="W177" s="190" t="s">
        <v>14</v>
      </c>
      <c r="X177" s="202" t="s">
        <v>1629</v>
      </c>
      <c r="Y177" s="203" t="s">
        <v>300</v>
      </c>
      <c r="Z177" s="204">
        <v>44978</v>
      </c>
      <c r="AA177" s="192"/>
      <c r="AB177" s="193" t="s">
        <v>17</v>
      </c>
    </row>
    <row r="178" spans="1:28" s="156" customFormat="1" ht="118.95" customHeight="1" x14ac:dyDescent="0.25">
      <c r="A178" s="268">
        <f t="shared" si="2"/>
        <v>166</v>
      </c>
      <c r="B178" s="186" t="s">
        <v>2</v>
      </c>
      <c r="C178" s="187" t="s">
        <v>1614</v>
      </c>
      <c r="D178" s="187" t="s">
        <v>1723</v>
      </c>
      <c r="E178" s="188" t="s">
        <v>2</v>
      </c>
      <c r="F178" s="189" t="s">
        <v>1487</v>
      </c>
      <c r="G178" s="190" t="s">
        <v>4</v>
      </c>
      <c r="H178" s="190" t="s">
        <v>63</v>
      </c>
      <c r="I178" s="190" t="s">
        <v>6</v>
      </c>
      <c r="J178" s="190" t="s">
        <v>1037</v>
      </c>
      <c r="K178" s="190" t="s">
        <v>1485</v>
      </c>
      <c r="L178" s="191" t="str">
        <f>IF(K178="","",VLOOKUP(K178,Listas!$O$3:$P$37,2,FALSE))</f>
        <v>COORDINADOR(A) DEL GRUPO DE ATENCIÓN Y RELACIÓN CON LA CIUDADANÍA</v>
      </c>
      <c r="M178" s="190" t="s">
        <v>1507</v>
      </c>
      <c r="N178" s="190" t="s">
        <v>1500</v>
      </c>
      <c r="O178" s="190" t="s">
        <v>21</v>
      </c>
      <c r="P178" s="190" t="s">
        <v>11</v>
      </c>
      <c r="Q178" s="190" t="s">
        <v>11</v>
      </c>
      <c r="R178" s="186" t="s">
        <v>14</v>
      </c>
      <c r="S178" s="190" t="s">
        <v>13</v>
      </c>
      <c r="T178" s="190" t="s">
        <v>13</v>
      </c>
      <c r="U178" s="190" t="s">
        <v>14</v>
      </c>
      <c r="V178" s="190" t="s">
        <v>14</v>
      </c>
      <c r="W178" s="190" t="s">
        <v>14</v>
      </c>
      <c r="X178" s="189" t="s">
        <v>1615</v>
      </c>
      <c r="Y178" s="191" t="s">
        <v>300</v>
      </c>
      <c r="Z178" s="192">
        <v>42865</v>
      </c>
      <c r="AA178" s="192"/>
      <c r="AB178" s="193" t="s">
        <v>17</v>
      </c>
    </row>
    <row r="179" spans="1:28" s="156" customFormat="1" ht="118.95" customHeight="1" x14ac:dyDescent="0.25">
      <c r="A179" s="268">
        <f t="shared" si="2"/>
        <v>167</v>
      </c>
      <c r="B179" s="186" t="s">
        <v>2</v>
      </c>
      <c r="C179" s="187" t="s">
        <v>1616</v>
      </c>
      <c r="D179" s="187" t="s">
        <v>1724</v>
      </c>
      <c r="E179" s="188" t="s">
        <v>2</v>
      </c>
      <c r="F179" s="189" t="s">
        <v>1487</v>
      </c>
      <c r="G179" s="190" t="s">
        <v>4</v>
      </c>
      <c r="H179" s="190" t="s">
        <v>63</v>
      </c>
      <c r="I179" s="190" t="s">
        <v>6</v>
      </c>
      <c r="J179" s="190" t="s">
        <v>1037</v>
      </c>
      <c r="K179" s="190" t="s">
        <v>1485</v>
      </c>
      <c r="L179" s="191" t="str">
        <f>IF(K179="","",VLOOKUP(K179,Listas!$O$3:$P$37,2,FALSE))</f>
        <v>COORDINADOR(A) DEL GRUPO DE ATENCIÓN Y RELACIÓN CON LA CIUDADANÍA</v>
      </c>
      <c r="M179" s="190" t="s">
        <v>1507</v>
      </c>
      <c r="N179" s="190" t="s">
        <v>1500</v>
      </c>
      <c r="O179" s="190" t="s">
        <v>21</v>
      </c>
      <c r="P179" s="190" t="s">
        <v>35</v>
      </c>
      <c r="Q179" s="190" t="s">
        <v>35</v>
      </c>
      <c r="R179" s="186" t="s">
        <v>14</v>
      </c>
      <c r="S179" s="190" t="s">
        <v>13</v>
      </c>
      <c r="T179" s="190" t="s">
        <v>14</v>
      </c>
      <c r="U179" s="190" t="s">
        <v>14</v>
      </c>
      <c r="V179" s="190" t="s">
        <v>14</v>
      </c>
      <c r="W179" s="190" t="s">
        <v>14</v>
      </c>
      <c r="X179" s="189" t="s">
        <v>1615</v>
      </c>
      <c r="Y179" s="191" t="s">
        <v>300</v>
      </c>
      <c r="Z179" s="192">
        <v>42865</v>
      </c>
      <c r="AA179" s="192"/>
      <c r="AB179" s="193" t="s">
        <v>17</v>
      </c>
    </row>
    <row r="180" spans="1:28" s="156" customFormat="1" ht="118.95" customHeight="1" x14ac:dyDescent="0.25">
      <c r="A180" s="268">
        <f t="shared" si="2"/>
        <v>168</v>
      </c>
      <c r="B180" s="186" t="s">
        <v>2</v>
      </c>
      <c r="C180" s="187" t="s">
        <v>1505</v>
      </c>
      <c r="D180" s="187" t="s">
        <v>1725</v>
      </c>
      <c r="E180" s="188" t="s">
        <v>2</v>
      </c>
      <c r="F180" s="189" t="s">
        <v>1487</v>
      </c>
      <c r="G180" s="190" t="s">
        <v>4</v>
      </c>
      <c r="H180" s="190" t="s">
        <v>63</v>
      </c>
      <c r="I180" s="190" t="s">
        <v>6</v>
      </c>
      <c r="J180" s="190" t="s">
        <v>1037</v>
      </c>
      <c r="K180" s="190" t="s">
        <v>1485</v>
      </c>
      <c r="L180" s="191" t="str">
        <f>IF(K180="","",VLOOKUP(K180,Listas!$O$3:$P$37,2,FALSE))</f>
        <v>COORDINADOR(A) DEL GRUPO DE ATENCIÓN Y RELACIÓN CON LA CIUDADANÍA</v>
      </c>
      <c r="M180" s="190" t="s">
        <v>1507</v>
      </c>
      <c r="N180" s="190" t="s">
        <v>1500</v>
      </c>
      <c r="O180" s="190" t="s">
        <v>21</v>
      </c>
      <c r="P180" s="190" t="s">
        <v>35</v>
      </c>
      <c r="Q180" s="190" t="s">
        <v>35</v>
      </c>
      <c r="R180" s="186" t="s">
        <v>14</v>
      </c>
      <c r="S180" s="190" t="s">
        <v>14</v>
      </c>
      <c r="T180" s="190" t="s">
        <v>14</v>
      </c>
      <c r="U180" s="190" t="s">
        <v>14</v>
      </c>
      <c r="V180" s="190" t="s">
        <v>14</v>
      </c>
      <c r="W180" s="190" t="s">
        <v>14</v>
      </c>
      <c r="X180" s="189" t="s">
        <v>1617</v>
      </c>
      <c r="Y180" s="191" t="s">
        <v>300</v>
      </c>
      <c r="Z180" s="192">
        <v>40848</v>
      </c>
      <c r="AA180" s="192"/>
      <c r="AB180" s="193" t="s">
        <v>17</v>
      </c>
    </row>
    <row r="181" spans="1:28" s="156" customFormat="1" ht="118.95" customHeight="1" x14ac:dyDescent="0.25">
      <c r="A181" s="268">
        <f t="shared" si="2"/>
        <v>169</v>
      </c>
      <c r="B181" s="186" t="s">
        <v>2</v>
      </c>
      <c r="C181" s="187" t="s">
        <v>1618</v>
      </c>
      <c r="D181" s="187" t="s">
        <v>1726</v>
      </c>
      <c r="E181" s="188" t="s">
        <v>2</v>
      </c>
      <c r="F181" s="189" t="s">
        <v>1487</v>
      </c>
      <c r="G181" s="190" t="s">
        <v>4</v>
      </c>
      <c r="H181" s="190" t="s">
        <v>63</v>
      </c>
      <c r="I181" s="190" t="s">
        <v>6</v>
      </c>
      <c r="J181" s="190" t="s">
        <v>1037</v>
      </c>
      <c r="K181" s="190" t="s">
        <v>1485</v>
      </c>
      <c r="L181" s="191" t="str">
        <f>IF(K181="","",VLOOKUP(K181,Listas!$O$3:$P$37,2,FALSE))</f>
        <v>COORDINADOR(A) DEL GRUPO DE ATENCIÓN Y RELACIÓN CON LA CIUDADANÍA</v>
      </c>
      <c r="M181" s="190" t="s">
        <v>1507</v>
      </c>
      <c r="N181" s="190" t="s">
        <v>1500</v>
      </c>
      <c r="O181" s="190" t="s">
        <v>21</v>
      </c>
      <c r="P181" s="190" t="s">
        <v>35</v>
      </c>
      <c r="Q181" s="190" t="s">
        <v>35</v>
      </c>
      <c r="R181" s="186" t="s">
        <v>14</v>
      </c>
      <c r="S181" s="190" t="s">
        <v>13</v>
      </c>
      <c r="T181" s="190" t="s">
        <v>14</v>
      </c>
      <c r="U181" s="190" t="s">
        <v>14</v>
      </c>
      <c r="V181" s="190" t="s">
        <v>14</v>
      </c>
      <c r="W181" s="190" t="s">
        <v>14</v>
      </c>
      <c r="X181" s="189" t="s">
        <v>1617</v>
      </c>
      <c r="Y181" s="191" t="s">
        <v>300</v>
      </c>
      <c r="Z181" s="192">
        <v>40848</v>
      </c>
      <c r="AA181" s="192"/>
      <c r="AB181" s="193" t="s">
        <v>17</v>
      </c>
    </row>
    <row r="182" spans="1:28" s="156" customFormat="1" ht="118.95" customHeight="1" x14ac:dyDescent="0.25">
      <c r="A182" s="268">
        <f t="shared" si="2"/>
        <v>170</v>
      </c>
      <c r="B182" s="186" t="s">
        <v>2</v>
      </c>
      <c r="C182" s="187" t="s">
        <v>1619</v>
      </c>
      <c r="D182" s="187" t="s">
        <v>1727</v>
      </c>
      <c r="E182" s="188" t="s">
        <v>2</v>
      </c>
      <c r="F182" s="189" t="s">
        <v>1487</v>
      </c>
      <c r="G182" s="190" t="s">
        <v>4</v>
      </c>
      <c r="H182" s="190" t="s">
        <v>63</v>
      </c>
      <c r="I182" s="190" t="s">
        <v>6</v>
      </c>
      <c r="J182" s="190" t="s">
        <v>1037</v>
      </c>
      <c r="K182" s="190" t="s">
        <v>1485</v>
      </c>
      <c r="L182" s="191" t="str">
        <f>IF(K182="","",VLOOKUP(K182,Listas!$O$3:$P$37,2,FALSE))</f>
        <v>COORDINADOR(A) DEL GRUPO DE ATENCIÓN Y RELACIÓN CON LA CIUDADANÍA</v>
      </c>
      <c r="M182" s="190" t="s">
        <v>1507</v>
      </c>
      <c r="N182" s="190" t="s">
        <v>1500</v>
      </c>
      <c r="O182" s="190" t="s">
        <v>21</v>
      </c>
      <c r="P182" s="190" t="s">
        <v>35</v>
      </c>
      <c r="Q182" s="190" t="s">
        <v>35</v>
      </c>
      <c r="R182" s="186" t="s">
        <v>14</v>
      </c>
      <c r="S182" s="190" t="s">
        <v>13</v>
      </c>
      <c r="T182" s="190" t="s">
        <v>13</v>
      </c>
      <c r="U182" s="190" t="s">
        <v>14</v>
      </c>
      <c r="V182" s="190" t="s">
        <v>14</v>
      </c>
      <c r="W182" s="190" t="s">
        <v>14</v>
      </c>
      <c r="X182" s="189" t="s">
        <v>1617</v>
      </c>
      <c r="Y182" s="191" t="s">
        <v>300</v>
      </c>
      <c r="Z182" s="192">
        <v>45199</v>
      </c>
      <c r="AA182" s="192"/>
      <c r="AB182" s="193" t="s">
        <v>17</v>
      </c>
    </row>
    <row r="183" spans="1:28" s="156" customFormat="1" ht="118.95" customHeight="1" x14ac:dyDescent="0.25">
      <c r="A183" s="268">
        <f t="shared" si="2"/>
        <v>171</v>
      </c>
      <c r="B183" s="186" t="s">
        <v>31</v>
      </c>
      <c r="C183" s="187" t="s">
        <v>1497</v>
      </c>
      <c r="D183" s="187" t="s">
        <v>1498</v>
      </c>
      <c r="E183" s="188" t="s">
        <v>31</v>
      </c>
      <c r="F183" s="189" t="s">
        <v>1499</v>
      </c>
      <c r="G183" s="190" t="s">
        <v>4</v>
      </c>
      <c r="H183" s="190" t="s">
        <v>63</v>
      </c>
      <c r="I183" s="190" t="s">
        <v>359</v>
      </c>
      <c r="J183" s="190" t="s">
        <v>1037</v>
      </c>
      <c r="K183" s="190" t="s">
        <v>1485</v>
      </c>
      <c r="L183" s="191" t="str">
        <f>IF(K183="","",VLOOKUP(K183,Listas!$O$3:$P$37,2,FALSE))</f>
        <v>COORDINADOR(A) DEL GRUPO DE ATENCIÓN Y RELACIÓN CON LA CIUDADANÍA</v>
      </c>
      <c r="M183" s="190" t="s">
        <v>1507</v>
      </c>
      <c r="N183" s="190" t="s">
        <v>1500</v>
      </c>
      <c r="O183" s="190" t="s">
        <v>21</v>
      </c>
      <c r="P183" s="190" t="s">
        <v>12</v>
      </c>
      <c r="Q183" s="190" t="s">
        <v>12</v>
      </c>
      <c r="R183" s="186" t="s">
        <v>14</v>
      </c>
      <c r="S183" s="190" t="s">
        <v>13</v>
      </c>
      <c r="T183" s="190" t="s">
        <v>13</v>
      </c>
      <c r="U183" s="190" t="s">
        <v>13</v>
      </c>
      <c r="V183" s="190" t="s">
        <v>13</v>
      </c>
      <c r="W183" s="190" t="s">
        <v>14</v>
      </c>
      <c r="X183" s="189" t="s">
        <v>1491</v>
      </c>
      <c r="Y183" s="191" t="s">
        <v>300</v>
      </c>
      <c r="Z183" s="204">
        <v>44978</v>
      </c>
      <c r="AA183" s="192"/>
      <c r="AB183" s="193" t="s">
        <v>17</v>
      </c>
    </row>
    <row r="184" spans="1:28" s="156" customFormat="1" ht="118.95" customHeight="1" x14ac:dyDescent="0.25">
      <c r="A184" s="268">
        <f t="shared" si="2"/>
        <v>172</v>
      </c>
      <c r="B184" s="186" t="s">
        <v>31</v>
      </c>
      <c r="C184" s="187" t="s">
        <v>1492</v>
      </c>
      <c r="D184" s="187" t="s">
        <v>1493</v>
      </c>
      <c r="E184" s="188" t="s">
        <v>719</v>
      </c>
      <c r="F184" s="189" t="s">
        <v>1494</v>
      </c>
      <c r="G184" s="190" t="s">
        <v>4</v>
      </c>
      <c r="H184" s="190" t="s">
        <v>63</v>
      </c>
      <c r="I184" s="190" t="s">
        <v>359</v>
      </c>
      <c r="J184" s="190" t="s">
        <v>1037</v>
      </c>
      <c r="K184" s="190" t="s">
        <v>1485</v>
      </c>
      <c r="L184" s="191" t="str">
        <f>IF(K184="","",VLOOKUP(K184,Listas!$O$3:$P$37,2,FALSE))</f>
        <v>COORDINADOR(A) DEL GRUPO DE ATENCIÓN Y RELACIÓN CON LA CIUDADANÍA</v>
      </c>
      <c r="M184" s="190" t="s">
        <v>1495</v>
      </c>
      <c r="N184" s="190" t="s">
        <v>1496</v>
      </c>
      <c r="O184" s="190" t="s">
        <v>34</v>
      </c>
      <c r="P184" s="190" t="s">
        <v>12</v>
      </c>
      <c r="Q184" s="190" t="s">
        <v>12</v>
      </c>
      <c r="R184" s="186" t="s">
        <v>14</v>
      </c>
      <c r="S184" s="190" t="s">
        <v>13</v>
      </c>
      <c r="T184" s="190" t="s">
        <v>13</v>
      </c>
      <c r="U184" s="190" t="s">
        <v>14</v>
      </c>
      <c r="V184" s="190" t="s">
        <v>13</v>
      </c>
      <c r="W184" s="190" t="s">
        <v>14</v>
      </c>
      <c r="X184" s="189" t="s">
        <v>1620</v>
      </c>
      <c r="Y184" s="191" t="s">
        <v>300</v>
      </c>
      <c r="Z184" s="204">
        <v>44978</v>
      </c>
      <c r="AA184" s="192"/>
      <c r="AB184" s="193" t="s">
        <v>17</v>
      </c>
    </row>
    <row r="185" spans="1:28" s="156" customFormat="1" ht="118.95" customHeight="1" x14ac:dyDescent="0.25">
      <c r="A185" s="268">
        <f t="shared" si="2"/>
        <v>173</v>
      </c>
      <c r="B185" s="186" t="s">
        <v>719</v>
      </c>
      <c r="C185" s="187" t="s">
        <v>1506</v>
      </c>
      <c r="D185" s="187" t="s">
        <v>1621</v>
      </c>
      <c r="E185" s="188" t="s">
        <v>719</v>
      </c>
      <c r="F185" s="189" t="s">
        <v>1622</v>
      </c>
      <c r="G185" s="190" t="s">
        <v>4</v>
      </c>
      <c r="H185" s="190" t="s">
        <v>63</v>
      </c>
      <c r="I185" s="190" t="s">
        <v>6</v>
      </c>
      <c r="J185" s="190" t="s">
        <v>1037</v>
      </c>
      <c r="K185" s="190" t="s">
        <v>1485</v>
      </c>
      <c r="L185" s="191" t="str">
        <f>IF(K185="","",VLOOKUP(K185,Listas!$O$3:$P$37,2,FALSE))</f>
        <v>COORDINADOR(A) DEL GRUPO DE ATENCIÓN Y RELACIÓN CON LA CIUDADANÍA</v>
      </c>
      <c r="M185" s="188" t="s">
        <v>1628</v>
      </c>
      <c r="N185" s="190" t="s">
        <v>1490</v>
      </c>
      <c r="O185" s="190" t="s">
        <v>34</v>
      </c>
      <c r="P185" s="190" t="s">
        <v>12</v>
      </c>
      <c r="Q185" s="190" t="s">
        <v>12</v>
      </c>
      <c r="R185" s="186" t="s">
        <v>14</v>
      </c>
      <c r="S185" s="190" t="s">
        <v>13</v>
      </c>
      <c r="T185" s="190" t="s">
        <v>13</v>
      </c>
      <c r="U185" s="190" t="s">
        <v>13</v>
      </c>
      <c r="V185" s="190" t="s">
        <v>13</v>
      </c>
      <c r="W185" s="190" t="s">
        <v>14</v>
      </c>
      <c r="X185" s="189" t="s">
        <v>1491</v>
      </c>
      <c r="Y185" s="191" t="s">
        <v>300</v>
      </c>
      <c r="Z185" s="192">
        <v>44562</v>
      </c>
      <c r="AA185" s="192"/>
      <c r="AB185" s="193" t="s">
        <v>17</v>
      </c>
    </row>
    <row r="186" spans="1:28" s="156" customFormat="1" ht="118.95" customHeight="1" x14ac:dyDescent="0.25">
      <c r="A186" s="268">
        <f t="shared" si="2"/>
        <v>174</v>
      </c>
      <c r="B186" s="186" t="s">
        <v>101</v>
      </c>
      <c r="C186" s="187" t="s">
        <v>1302</v>
      </c>
      <c r="D186" s="187" t="s">
        <v>1670</v>
      </c>
      <c r="E186" s="188" t="s">
        <v>357</v>
      </c>
      <c r="F186" s="189" t="s">
        <v>1501</v>
      </c>
      <c r="G186" s="190" t="s">
        <v>49</v>
      </c>
      <c r="H186" s="190" t="s">
        <v>5</v>
      </c>
      <c r="I186" s="190" t="s">
        <v>359</v>
      </c>
      <c r="J186" s="190" t="s">
        <v>1037</v>
      </c>
      <c r="K186" s="190" t="s">
        <v>1485</v>
      </c>
      <c r="L186" s="191" t="str">
        <f>IF(K186="","",VLOOKUP(K186,Listas!$O$3:$P$37,2,FALSE))</f>
        <v>COORDINADOR(A) DEL GRUPO DE ATENCIÓN Y RELACIÓN CON LA CIUDADANÍA</v>
      </c>
      <c r="M186" s="190" t="s">
        <v>1507</v>
      </c>
      <c r="N186" s="190" t="s">
        <v>1502</v>
      </c>
      <c r="O186" s="190" t="s">
        <v>34</v>
      </c>
      <c r="P186" s="190" t="s">
        <v>12</v>
      </c>
      <c r="Q186" s="190" t="s">
        <v>12</v>
      </c>
      <c r="R186" s="186" t="s">
        <v>14</v>
      </c>
      <c r="S186" s="190" t="s">
        <v>13</v>
      </c>
      <c r="T186" s="190" t="s">
        <v>13</v>
      </c>
      <c r="U186" s="190" t="s">
        <v>13</v>
      </c>
      <c r="V186" s="190" t="s">
        <v>13</v>
      </c>
      <c r="W186" s="190" t="s">
        <v>14</v>
      </c>
      <c r="X186" s="189" t="s">
        <v>39</v>
      </c>
      <c r="Y186" s="191" t="s">
        <v>300</v>
      </c>
      <c r="Z186" s="192">
        <v>40848</v>
      </c>
      <c r="AA186" s="192"/>
      <c r="AB186" s="193" t="s">
        <v>17</v>
      </c>
    </row>
    <row r="187" spans="1:28" s="156" customFormat="1" ht="118.95" customHeight="1" x14ac:dyDescent="0.25">
      <c r="A187" s="268">
        <f t="shared" si="2"/>
        <v>175</v>
      </c>
      <c r="B187" s="186" t="s">
        <v>30</v>
      </c>
      <c r="C187" s="187" t="s">
        <v>1303</v>
      </c>
      <c r="D187" s="187" t="s">
        <v>1671</v>
      </c>
      <c r="E187" s="188" t="s">
        <v>31</v>
      </c>
      <c r="F187" s="189" t="s">
        <v>1501</v>
      </c>
      <c r="G187" s="190" t="s">
        <v>359</v>
      </c>
      <c r="H187" s="190" t="s">
        <v>32</v>
      </c>
      <c r="I187" s="190" t="s">
        <v>359</v>
      </c>
      <c r="J187" s="190" t="s">
        <v>1037</v>
      </c>
      <c r="K187" s="190" t="s">
        <v>1485</v>
      </c>
      <c r="L187" s="191" t="str">
        <f>IF(K187="","",VLOOKUP(K187,Listas!$O$3:$P$37,2,FALSE))</f>
        <v>COORDINADOR(A) DEL GRUPO DE ATENCIÓN Y RELACIÓN CON LA CIUDADANÍA</v>
      </c>
      <c r="M187" s="190" t="s">
        <v>1507</v>
      </c>
      <c r="N187" s="190" t="s">
        <v>1502</v>
      </c>
      <c r="O187" s="190" t="s">
        <v>1767</v>
      </c>
      <c r="P187" s="190" t="s">
        <v>1767</v>
      </c>
      <c r="Q187" s="190" t="s">
        <v>1767</v>
      </c>
      <c r="R187" s="186" t="s">
        <v>14</v>
      </c>
      <c r="S187" s="190" t="s">
        <v>14</v>
      </c>
      <c r="T187" s="190" t="s">
        <v>14</v>
      </c>
      <c r="U187" s="190" t="s">
        <v>14</v>
      </c>
      <c r="V187" s="190" t="s">
        <v>14</v>
      </c>
      <c r="W187" s="190" t="s">
        <v>14</v>
      </c>
      <c r="X187" s="189" t="s">
        <v>39</v>
      </c>
      <c r="Y187" s="191" t="s">
        <v>300</v>
      </c>
      <c r="Z187" s="192">
        <v>40848</v>
      </c>
      <c r="AA187" s="192"/>
      <c r="AB187" s="193" t="s">
        <v>17</v>
      </c>
    </row>
    <row r="188" spans="1:28" s="156" customFormat="1" ht="118.95" customHeight="1" x14ac:dyDescent="0.25">
      <c r="A188" s="268">
        <f t="shared" si="2"/>
        <v>176</v>
      </c>
      <c r="B188" s="186" t="s">
        <v>61</v>
      </c>
      <c r="C188" s="187" t="s">
        <v>1062</v>
      </c>
      <c r="D188" s="187" t="s">
        <v>1055</v>
      </c>
      <c r="E188" s="188" t="s">
        <v>61</v>
      </c>
      <c r="F188" s="189" t="s">
        <v>1501</v>
      </c>
      <c r="G188" s="190" t="s">
        <v>359</v>
      </c>
      <c r="H188" s="190" t="s">
        <v>359</v>
      </c>
      <c r="I188" s="190" t="s">
        <v>359</v>
      </c>
      <c r="J188" s="190" t="s">
        <v>1037</v>
      </c>
      <c r="K188" s="190" t="s">
        <v>1485</v>
      </c>
      <c r="L188" s="191" t="str">
        <f>IF(K188="","",VLOOKUP(K188,Listas!$O$3:$P$37,2,FALSE))</f>
        <v>COORDINADOR(A) DEL GRUPO DE ATENCIÓN Y RELACIÓN CON LA CIUDADANÍA</v>
      </c>
      <c r="M188" s="190" t="s">
        <v>1507</v>
      </c>
      <c r="N188" s="190" t="s">
        <v>1502</v>
      </c>
      <c r="O188" s="190" t="s">
        <v>1767</v>
      </c>
      <c r="P188" s="190" t="s">
        <v>1767</v>
      </c>
      <c r="Q188" s="190" t="s">
        <v>12</v>
      </c>
      <c r="R188" s="186" t="s">
        <v>14</v>
      </c>
      <c r="S188" s="190" t="s">
        <v>14</v>
      </c>
      <c r="T188" s="190" t="s">
        <v>14</v>
      </c>
      <c r="U188" s="190" t="s">
        <v>14</v>
      </c>
      <c r="V188" s="190" t="s">
        <v>14</v>
      </c>
      <c r="W188" s="190" t="s">
        <v>14</v>
      </c>
      <c r="X188" s="189" t="s">
        <v>39</v>
      </c>
      <c r="Y188" s="191" t="s">
        <v>300</v>
      </c>
      <c r="Z188" s="192">
        <v>41214</v>
      </c>
      <c r="AA188" s="192"/>
      <c r="AB188" s="193" t="s">
        <v>17</v>
      </c>
    </row>
    <row r="189" spans="1:28" s="156" customFormat="1" ht="118.95" customHeight="1" x14ac:dyDescent="0.25">
      <c r="A189" s="268">
        <f t="shared" si="2"/>
        <v>177</v>
      </c>
      <c r="B189" s="186" t="s">
        <v>0</v>
      </c>
      <c r="C189" s="187" t="s">
        <v>1100</v>
      </c>
      <c r="D189" s="187" t="s">
        <v>306</v>
      </c>
      <c r="E189" s="188" t="s">
        <v>2</v>
      </c>
      <c r="F189" s="189" t="s">
        <v>307</v>
      </c>
      <c r="G189" s="190" t="s">
        <v>4</v>
      </c>
      <c r="H189" s="190" t="s">
        <v>63</v>
      </c>
      <c r="I189" s="190" t="s">
        <v>50</v>
      </c>
      <c r="J189" s="190" t="s">
        <v>982</v>
      </c>
      <c r="K189" s="190" t="s">
        <v>308</v>
      </c>
      <c r="L189" s="191" t="str">
        <f>IF(K189="","",VLOOKUP(K189,Listas!$O$3:$P$37,2,FALSE))</f>
        <v>JEFE DE OFICINA DE CONTROL INTERNO</v>
      </c>
      <c r="M189" s="190" t="s">
        <v>309</v>
      </c>
      <c r="N189" s="190" t="s">
        <v>310</v>
      </c>
      <c r="O189" s="190" t="s">
        <v>34</v>
      </c>
      <c r="P189" s="190" t="s">
        <v>35</v>
      </c>
      <c r="Q189" s="190" t="s">
        <v>35</v>
      </c>
      <c r="R189" s="186" t="s">
        <v>14</v>
      </c>
      <c r="S189" s="190" t="s">
        <v>14</v>
      </c>
      <c r="T189" s="190" t="s">
        <v>14</v>
      </c>
      <c r="U189" s="190" t="s">
        <v>14</v>
      </c>
      <c r="V189" s="190" t="s">
        <v>14</v>
      </c>
      <c r="W189" s="190" t="s">
        <v>14</v>
      </c>
      <c r="X189" s="189" t="s">
        <v>311</v>
      </c>
      <c r="Y189" s="191" t="s">
        <v>84</v>
      </c>
      <c r="Z189" s="192">
        <v>44317</v>
      </c>
      <c r="AA189" s="192"/>
      <c r="AB189" s="193" t="s">
        <v>17</v>
      </c>
    </row>
    <row r="190" spans="1:28" s="156" customFormat="1" ht="118.95" customHeight="1" x14ac:dyDescent="0.25">
      <c r="A190" s="268">
        <f t="shared" si="2"/>
        <v>178</v>
      </c>
      <c r="B190" s="186" t="s">
        <v>141</v>
      </c>
      <c r="C190" s="187" t="s">
        <v>181</v>
      </c>
      <c r="D190" s="187" t="s">
        <v>312</v>
      </c>
      <c r="E190" s="188" t="s">
        <v>2</v>
      </c>
      <c r="F190" s="189" t="s">
        <v>307</v>
      </c>
      <c r="G190" s="190" t="s">
        <v>4</v>
      </c>
      <c r="H190" s="190" t="s">
        <v>63</v>
      </c>
      <c r="I190" s="190" t="s">
        <v>50</v>
      </c>
      <c r="J190" s="190" t="s">
        <v>982</v>
      </c>
      <c r="K190" s="190" t="s">
        <v>308</v>
      </c>
      <c r="L190" s="191" t="str">
        <f>IF(K190="","",VLOOKUP(K190,Listas!$O$3:$P$37,2,FALSE))</f>
        <v>JEFE DE OFICINA DE CONTROL INTERNO</v>
      </c>
      <c r="M190" s="190" t="s">
        <v>309</v>
      </c>
      <c r="N190" s="190" t="s">
        <v>310</v>
      </c>
      <c r="O190" s="190" t="s">
        <v>34</v>
      </c>
      <c r="P190" s="190" t="s">
        <v>35</v>
      </c>
      <c r="Q190" s="190" t="s">
        <v>35</v>
      </c>
      <c r="R190" s="186" t="s">
        <v>14</v>
      </c>
      <c r="S190" s="190" t="s">
        <v>14</v>
      </c>
      <c r="T190" s="190" t="s">
        <v>14</v>
      </c>
      <c r="U190" s="190" t="s">
        <v>14</v>
      </c>
      <c r="V190" s="190" t="s">
        <v>14</v>
      </c>
      <c r="W190" s="190" t="s">
        <v>14</v>
      </c>
      <c r="X190" s="189" t="s">
        <v>39</v>
      </c>
      <c r="Y190" s="191" t="s">
        <v>84</v>
      </c>
      <c r="Z190" s="192">
        <v>44317</v>
      </c>
      <c r="AA190" s="192"/>
      <c r="AB190" s="193" t="s">
        <v>17</v>
      </c>
    </row>
    <row r="191" spans="1:28" s="156" customFormat="1" ht="118.95" customHeight="1" x14ac:dyDescent="0.25">
      <c r="A191" s="268">
        <f t="shared" si="2"/>
        <v>179</v>
      </c>
      <c r="B191" s="186" t="s">
        <v>141</v>
      </c>
      <c r="C191" s="187" t="s">
        <v>1101</v>
      </c>
      <c r="D191" s="187" t="s">
        <v>313</v>
      </c>
      <c r="E191" s="188" t="s">
        <v>2</v>
      </c>
      <c r="F191" s="189" t="s">
        <v>307</v>
      </c>
      <c r="G191" s="190" t="s">
        <v>4</v>
      </c>
      <c r="H191" s="190" t="s">
        <v>63</v>
      </c>
      <c r="I191" s="190" t="s">
        <v>50</v>
      </c>
      <c r="J191" s="190" t="s">
        <v>982</v>
      </c>
      <c r="K191" s="190" t="s">
        <v>308</v>
      </c>
      <c r="L191" s="191" t="str">
        <f>IF(K191="","",VLOOKUP(K191,Listas!$O$3:$P$37,2,FALSE))</f>
        <v>JEFE DE OFICINA DE CONTROL INTERNO</v>
      </c>
      <c r="M191" s="190" t="s">
        <v>309</v>
      </c>
      <c r="N191" s="190" t="s">
        <v>310</v>
      </c>
      <c r="O191" s="190" t="s">
        <v>34</v>
      </c>
      <c r="P191" s="190" t="s">
        <v>35</v>
      </c>
      <c r="Q191" s="190" t="s">
        <v>35</v>
      </c>
      <c r="R191" s="186" t="s">
        <v>14</v>
      </c>
      <c r="S191" s="190" t="s">
        <v>14</v>
      </c>
      <c r="T191" s="190" t="s">
        <v>14</v>
      </c>
      <c r="U191" s="190" t="s">
        <v>14</v>
      </c>
      <c r="V191" s="190" t="s">
        <v>14</v>
      </c>
      <c r="W191" s="190" t="s">
        <v>14</v>
      </c>
      <c r="X191" s="189" t="s">
        <v>314</v>
      </c>
      <c r="Y191" s="191" t="s">
        <v>84</v>
      </c>
      <c r="Z191" s="192">
        <v>44317</v>
      </c>
      <c r="AA191" s="192"/>
      <c r="AB191" s="193" t="s">
        <v>17</v>
      </c>
    </row>
    <row r="192" spans="1:28" s="156" customFormat="1" ht="118.95" customHeight="1" x14ac:dyDescent="0.25">
      <c r="A192" s="268">
        <f t="shared" si="2"/>
        <v>180</v>
      </c>
      <c r="B192" s="186" t="s">
        <v>141</v>
      </c>
      <c r="C192" s="187" t="s">
        <v>183</v>
      </c>
      <c r="D192" s="187" t="s">
        <v>1728</v>
      </c>
      <c r="E192" s="188" t="s">
        <v>2</v>
      </c>
      <c r="F192" s="189" t="s">
        <v>307</v>
      </c>
      <c r="G192" s="190" t="s">
        <v>4</v>
      </c>
      <c r="H192" s="190" t="s">
        <v>63</v>
      </c>
      <c r="I192" s="190" t="s">
        <v>50</v>
      </c>
      <c r="J192" s="190" t="s">
        <v>982</v>
      </c>
      <c r="K192" s="190" t="s">
        <v>308</v>
      </c>
      <c r="L192" s="191" t="str">
        <f>IF(K192="","",VLOOKUP(K192,Listas!$O$3:$P$37,2,FALSE))</f>
        <v>JEFE DE OFICINA DE CONTROL INTERNO</v>
      </c>
      <c r="M192" s="190" t="s">
        <v>309</v>
      </c>
      <c r="N192" s="190" t="s">
        <v>310</v>
      </c>
      <c r="O192" s="190" t="s">
        <v>34</v>
      </c>
      <c r="P192" s="190" t="s">
        <v>35</v>
      </c>
      <c r="Q192" s="190" t="s">
        <v>35</v>
      </c>
      <c r="R192" s="186" t="s">
        <v>14</v>
      </c>
      <c r="S192" s="190" t="s">
        <v>14</v>
      </c>
      <c r="T192" s="190" t="s">
        <v>14</v>
      </c>
      <c r="U192" s="190" t="s">
        <v>14</v>
      </c>
      <c r="V192" s="190" t="s">
        <v>14</v>
      </c>
      <c r="W192" s="190" t="s">
        <v>14</v>
      </c>
      <c r="X192" s="189" t="s">
        <v>39</v>
      </c>
      <c r="Y192" s="191" t="s">
        <v>84</v>
      </c>
      <c r="Z192" s="192">
        <v>44317</v>
      </c>
      <c r="AA192" s="192"/>
      <c r="AB192" s="193" t="s">
        <v>17</v>
      </c>
    </row>
    <row r="193" spans="1:28" s="156" customFormat="1" ht="118.95" customHeight="1" x14ac:dyDescent="0.25">
      <c r="A193" s="268">
        <f t="shared" si="2"/>
        <v>181</v>
      </c>
      <c r="B193" s="186" t="s">
        <v>141</v>
      </c>
      <c r="C193" s="187" t="s">
        <v>1102</v>
      </c>
      <c r="D193" s="187" t="s">
        <v>315</v>
      </c>
      <c r="E193" s="188" t="s">
        <v>2</v>
      </c>
      <c r="F193" s="189" t="s">
        <v>307</v>
      </c>
      <c r="G193" s="190" t="s">
        <v>4</v>
      </c>
      <c r="H193" s="190" t="s">
        <v>5</v>
      </c>
      <c r="I193" s="190" t="s">
        <v>50</v>
      </c>
      <c r="J193" s="190" t="s">
        <v>982</v>
      </c>
      <c r="K193" s="190" t="s">
        <v>308</v>
      </c>
      <c r="L193" s="191" t="str">
        <f>IF(K193="","",VLOOKUP(K193,Listas!$O$3:$P$37,2,FALSE))</f>
        <v>JEFE DE OFICINA DE CONTROL INTERNO</v>
      </c>
      <c r="M193" s="190" t="s">
        <v>309</v>
      </c>
      <c r="N193" s="190" t="s">
        <v>310</v>
      </c>
      <c r="O193" s="190" t="s">
        <v>34</v>
      </c>
      <c r="P193" s="190" t="s">
        <v>35</v>
      </c>
      <c r="Q193" s="190" t="s">
        <v>35</v>
      </c>
      <c r="R193" s="186" t="s">
        <v>14</v>
      </c>
      <c r="S193" s="190" t="s">
        <v>14</v>
      </c>
      <c r="T193" s="190" t="s">
        <v>14</v>
      </c>
      <c r="U193" s="190" t="s">
        <v>14</v>
      </c>
      <c r="V193" s="190" t="s">
        <v>14</v>
      </c>
      <c r="W193" s="190" t="s">
        <v>14</v>
      </c>
      <c r="X193" s="189" t="s">
        <v>316</v>
      </c>
      <c r="Y193" s="191" t="s">
        <v>84</v>
      </c>
      <c r="Z193" s="192">
        <v>44317</v>
      </c>
      <c r="AA193" s="192"/>
      <c r="AB193" s="193" t="s">
        <v>17</v>
      </c>
    </row>
    <row r="194" spans="1:28" s="156" customFormat="1" ht="118.95" customHeight="1" x14ac:dyDescent="0.25">
      <c r="A194" s="268">
        <f t="shared" si="2"/>
        <v>182</v>
      </c>
      <c r="B194" s="186" t="s">
        <v>141</v>
      </c>
      <c r="C194" s="187" t="s">
        <v>1103</v>
      </c>
      <c r="D194" s="187" t="s">
        <v>317</v>
      </c>
      <c r="E194" s="188" t="s">
        <v>2</v>
      </c>
      <c r="F194" s="189" t="s">
        <v>307</v>
      </c>
      <c r="G194" s="190" t="s">
        <v>4</v>
      </c>
      <c r="H194" s="190" t="s">
        <v>63</v>
      </c>
      <c r="I194" s="190" t="s">
        <v>50</v>
      </c>
      <c r="J194" s="190" t="s">
        <v>982</v>
      </c>
      <c r="K194" s="190" t="s">
        <v>308</v>
      </c>
      <c r="L194" s="191" t="str">
        <f>IF(K194="","",VLOOKUP(K194,Listas!$O$3:$P$37,2,FALSE))</f>
        <v>JEFE DE OFICINA DE CONTROL INTERNO</v>
      </c>
      <c r="M194" s="190" t="s">
        <v>309</v>
      </c>
      <c r="N194" s="190" t="s">
        <v>310</v>
      </c>
      <c r="O194" s="190" t="s">
        <v>34</v>
      </c>
      <c r="P194" s="190" t="s">
        <v>35</v>
      </c>
      <c r="Q194" s="190" t="s">
        <v>35</v>
      </c>
      <c r="R194" s="186" t="s">
        <v>14</v>
      </c>
      <c r="S194" s="190" t="s">
        <v>14</v>
      </c>
      <c r="T194" s="190" t="s">
        <v>14</v>
      </c>
      <c r="U194" s="190" t="s">
        <v>14</v>
      </c>
      <c r="V194" s="190" t="s">
        <v>14</v>
      </c>
      <c r="W194" s="190" t="s">
        <v>14</v>
      </c>
      <c r="X194" s="189" t="s">
        <v>318</v>
      </c>
      <c r="Y194" s="191" t="s">
        <v>84</v>
      </c>
      <c r="Z194" s="192">
        <v>44317</v>
      </c>
      <c r="AA194" s="192"/>
      <c r="AB194" s="193" t="s">
        <v>17</v>
      </c>
    </row>
    <row r="195" spans="1:28" s="156" customFormat="1" ht="118.95" customHeight="1" x14ac:dyDescent="0.25">
      <c r="A195" s="268">
        <f t="shared" si="2"/>
        <v>183</v>
      </c>
      <c r="B195" s="186" t="s">
        <v>141</v>
      </c>
      <c r="C195" s="187" t="s">
        <v>1104</v>
      </c>
      <c r="D195" s="187" t="s">
        <v>319</v>
      </c>
      <c r="E195" s="188" t="s">
        <v>2</v>
      </c>
      <c r="F195" s="189" t="s">
        <v>307</v>
      </c>
      <c r="G195" s="190" t="s">
        <v>4</v>
      </c>
      <c r="H195" s="190" t="s">
        <v>63</v>
      </c>
      <c r="I195" s="190" t="s">
        <v>50</v>
      </c>
      <c r="J195" s="190" t="s">
        <v>982</v>
      </c>
      <c r="K195" s="190" t="s">
        <v>308</v>
      </c>
      <c r="L195" s="191" t="str">
        <f>IF(K195="","",VLOOKUP(K195,Listas!$O$3:$P$37,2,FALSE))</f>
        <v>JEFE DE OFICINA DE CONTROL INTERNO</v>
      </c>
      <c r="M195" s="190" t="s">
        <v>309</v>
      </c>
      <c r="N195" s="190" t="s">
        <v>310</v>
      </c>
      <c r="O195" s="190" t="s">
        <v>34</v>
      </c>
      <c r="P195" s="190" t="s">
        <v>35</v>
      </c>
      <c r="Q195" s="190" t="s">
        <v>35</v>
      </c>
      <c r="R195" s="186" t="s">
        <v>14</v>
      </c>
      <c r="S195" s="190" t="s">
        <v>14</v>
      </c>
      <c r="T195" s="190" t="s">
        <v>14</v>
      </c>
      <c r="U195" s="190" t="s">
        <v>14</v>
      </c>
      <c r="V195" s="190" t="s">
        <v>14</v>
      </c>
      <c r="W195" s="190" t="s">
        <v>14</v>
      </c>
      <c r="X195" s="189" t="s">
        <v>320</v>
      </c>
      <c r="Y195" s="191" t="s">
        <v>84</v>
      </c>
      <c r="Z195" s="192">
        <v>44317</v>
      </c>
      <c r="AA195" s="192"/>
      <c r="AB195" s="193" t="s">
        <v>17</v>
      </c>
    </row>
    <row r="196" spans="1:28" s="156" customFormat="1" ht="118.95" customHeight="1" x14ac:dyDescent="0.25">
      <c r="A196" s="268">
        <f t="shared" si="2"/>
        <v>184</v>
      </c>
      <c r="B196" s="186" t="s">
        <v>141</v>
      </c>
      <c r="C196" s="187" t="s">
        <v>1105</v>
      </c>
      <c r="D196" s="187" t="s">
        <v>321</v>
      </c>
      <c r="E196" s="188" t="s">
        <v>2</v>
      </c>
      <c r="F196" s="189" t="s">
        <v>307</v>
      </c>
      <c r="G196" s="190" t="s">
        <v>4</v>
      </c>
      <c r="H196" s="190" t="s">
        <v>63</v>
      </c>
      <c r="I196" s="190" t="s">
        <v>42</v>
      </c>
      <c r="J196" s="190" t="s">
        <v>982</v>
      </c>
      <c r="K196" s="190" t="s">
        <v>308</v>
      </c>
      <c r="L196" s="191" t="str">
        <f>IF(K196="","",VLOOKUP(K196,Listas!$O$3:$P$37,2,FALSE))</f>
        <v>JEFE DE OFICINA DE CONTROL INTERNO</v>
      </c>
      <c r="M196" s="190" t="s">
        <v>309</v>
      </c>
      <c r="N196" s="190" t="s">
        <v>310</v>
      </c>
      <c r="O196" s="190" t="s">
        <v>34</v>
      </c>
      <c r="P196" s="190" t="s">
        <v>35</v>
      </c>
      <c r="Q196" s="190" t="s">
        <v>35</v>
      </c>
      <c r="R196" s="186" t="s">
        <v>14</v>
      </c>
      <c r="S196" s="190" t="s">
        <v>14</v>
      </c>
      <c r="T196" s="190" t="s">
        <v>14</v>
      </c>
      <c r="U196" s="190" t="s">
        <v>14</v>
      </c>
      <c r="V196" s="190" t="s">
        <v>14</v>
      </c>
      <c r="W196" s="190" t="s">
        <v>14</v>
      </c>
      <c r="X196" s="189" t="s">
        <v>322</v>
      </c>
      <c r="Y196" s="191" t="s">
        <v>84</v>
      </c>
      <c r="Z196" s="192">
        <v>44317</v>
      </c>
      <c r="AA196" s="192"/>
      <c r="AB196" s="193" t="s">
        <v>17</v>
      </c>
    </row>
    <row r="197" spans="1:28" s="156" customFormat="1" ht="118.95" customHeight="1" x14ac:dyDescent="0.25">
      <c r="A197" s="268">
        <f t="shared" si="2"/>
        <v>185</v>
      </c>
      <c r="B197" s="186" t="s">
        <v>141</v>
      </c>
      <c r="C197" s="187" t="s">
        <v>1106</v>
      </c>
      <c r="D197" s="187" t="s">
        <v>323</v>
      </c>
      <c r="E197" s="188" t="s">
        <v>2</v>
      </c>
      <c r="F197" s="189" t="s">
        <v>307</v>
      </c>
      <c r="G197" s="190" t="s">
        <v>4</v>
      </c>
      <c r="H197" s="190" t="s">
        <v>63</v>
      </c>
      <c r="I197" s="190" t="s">
        <v>50</v>
      </c>
      <c r="J197" s="190" t="s">
        <v>982</v>
      </c>
      <c r="K197" s="190" t="s">
        <v>308</v>
      </c>
      <c r="L197" s="191" t="str">
        <f>IF(K197="","",VLOOKUP(K197,Listas!$O$3:$P$37,2,FALSE))</f>
        <v>JEFE DE OFICINA DE CONTROL INTERNO</v>
      </c>
      <c r="M197" s="190" t="s">
        <v>309</v>
      </c>
      <c r="N197" s="190" t="s">
        <v>310</v>
      </c>
      <c r="O197" s="190" t="s">
        <v>34</v>
      </c>
      <c r="P197" s="190" t="s">
        <v>35</v>
      </c>
      <c r="Q197" s="190" t="s">
        <v>35</v>
      </c>
      <c r="R197" s="186" t="s">
        <v>14</v>
      </c>
      <c r="S197" s="190" t="s">
        <v>14</v>
      </c>
      <c r="T197" s="190" t="s">
        <v>14</v>
      </c>
      <c r="U197" s="190" t="s">
        <v>14</v>
      </c>
      <c r="V197" s="190" t="s">
        <v>14</v>
      </c>
      <c r="W197" s="190" t="s">
        <v>14</v>
      </c>
      <c r="X197" s="189" t="s">
        <v>324</v>
      </c>
      <c r="Y197" s="191" t="s">
        <v>84</v>
      </c>
      <c r="Z197" s="192">
        <v>44317</v>
      </c>
      <c r="AA197" s="192"/>
      <c r="AB197" s="193" t="s">
        <v>17</v>
      </c>
    </row>
    <row r="198" spans="1:28" s="156" customFormat="1" ht="118.95" customHeight="1" x14ac:dyDescent="0.25">
      <c r="A198" s="268">
        <f t="shared" si="2"/>
        <v>186</v>
      </c>
      <c r="B198" s="186" t="s">
        <v>27</v>
      </c>
      <c r="C198" s="187" t="s">
        <v>192</v>
      </c>
      <c r="D198" s="187" t="s">
        <v>325</v>
      </c>
      <c r="E198" s="188" t="s">
        <v>326</v>
      </c>
      <c r="F198" s="189" t="s">
        <v>307</v>
      </c>
      <c r="G198" s="190" t="s">
        <v>4</v>
      </c>
      <c r="H198" s="190" t="s">
        <v>63</v>
      </c>
      <c r="I198" s="190" t="s">
        <v>50</v>
      </c>
      <c r="J198" s="190" t="s">
        <v>982</v>
      </c>
      <c r="K198" s="190" t="s">
        <v>308</v>
      </c>
      <c r="L198" s="191" t="str">
        <f>IF(K198="","",VLOOKUP(K198,Listas!$O$3:$P$37,2,FALSE))</f>
        <v>JEFE DE OFICINA DE CONTROL INTERNO</v>
      </c>
      <c r="M198" s="190" t="s">
        <v>309</v>
      </c>
      <c r="N198" s="190" t="s">
        <v>310</v>
      </c>
      <c r="O198" s="190" t="s">
        <v>34</v>
      </c>
      <c r="P198" s="190" t="s">
        <v>35</v>
      </c>
      <c r="Q198" s="190" t="s">
        <v>35</v>
      </c>
      <c r="R198" s="186" t="s">
        <v>14</v>
      </c>
      <c r="S198" s="190" t="s">
        <v>14</v>
      </c>
      <c r="T198" s="190" t="s">
        <v>14</v>
      </c>
      <c r="U198" s="190" t="s">
        <v>14</v>
      </c>
      <c r="V198" s="190" t="s">
        <v>14</v>
      </c>
      <c r="W198" s="190" t="s">
        <v>14</v>
      </c>
      <c r="X198" s="189" t="s">
        <v>327</v>
      </c>
      <c r="Y198" s="191" t="s">
        <v>300</v>
      </c>
      <c r="Z198" s="192">
        <v>44317</v>
      </c>
      <c r="AA198" s="192"/>
      <c r="AB198" s="193" t="s">
        <v>17</v>
      </c>
    </row>
    <row r="199" spans="1:28" s="156" customFormat="1" ht="118.95" customHeight="1" x14ac:dyDescent="0.25">
      <c r="A199" s="268">
        <f t="shared" si="2"/>
        <v>187</v>
      </c>
      <c r="B199" s="186" t="s">
        <v>91</v>
      </c>
      <c r="C199" s="187" t="s">
        <v>1107</v>
      </c>
      <c r="D199" s="187" t="s">
        <v>328</v>
      </c>
      <c r="E199" s="188" t="s">
        <v>326</v>
      </c>
      <c r="F199" s="189" t="s">
        <v>329</v>
      </c>
      <c r="G199" s="190" t="s">
        <v>4</v>
      </c>
      <c r="H199" s="190"/>
      <c r="I199" s="190"/>
      <c r="J199" s="190" t="s">
        <v>982</v>
      </c>
      <c r="K199" s="190" t="s">
        <v>308</v>
      </c>
      <c r="L199" s="191" t="str">
        <f>IF(K199="","",VLOOKUP(K199,Listas!$O$3:$P$37,2,FALSE))</f>
        <v>JEFE DE OFICINA DE CONTROL INTERNO</v>
      </c>
      <c r="M199" s="190" t="s">
        <v>309</v>
      </c>
      <c r="N199" s="190" t="s">
        <v>310</v>
      </c>
      <c r="O199" s="190" t="s">
        <v>34</v>
      </c>
      <c r="P199" s="190" t="s">
        <v>35</v>
      </c>
      <c r="Q199" s="190" t="s">
        <v>35</v>
      </c>
      <c r="R199" s="186" t="s">
        <v>14</v>
      </c>
      <c r="S199" s="190" t="s">
        <v>14</v>
      </c>
      <c r="T199" s="190" t="s">
        <v>14</v>
      </c>
      <c r="U199" s="190" t="s">
        <v>14</v>
      </c>
      <c r="V199" s="190" t="s">
        <v>14</v>
      </c>
      <c r="W199" s="190" t="s">
        <v>14</v>
      </c>
      <c r="X199" s="189" t="s">
        <v>330</v>
      </c>
      <c r="Y199" s="191" t="s">
        <v>300</v>
      </c>
      <c r="Z199" s="192">
        <v>44317</v>
      </c>
      <c r="AA199" s="192"/>
      <c r="AB199" s="193" t="s">
        <v>17</v>
      </c>
    </row>
    <row r="200" spans="1:28" s="156" customFormat="1" ht="118.95" customHeight="1" x14ac:dyDescent="0.25">
      <c r="A200" s="268">
        <f t="shared" si="2"/>
        <v>188</v>
      </c>
      <c r="B200" s="186" t="s">
        <v>53</v>
      </c>
      <c r="C200" s="187" t="s">
        <v>1108</v>
      </c>
      <c r="D200" s="187" t="s">
        <v>331</v>
      </c>
      <c r="E200" s="188" t="s">
        <v>2</v>
      </c>
      <c r="F200" s="189" t="s">
        <v>307</v>
      </c>
      <c r="G200" s="190" t="s">
        <v>4</v>
      </c>
      <c r="H200" s="190" t="s">
        <v>63</v>
      </c>
      <c r="I200" s="190" t="s">
        <v>42</v>
      </c>
      <c r="J200" s="190" t="s">
        <v>982</v>
      </c>
      <c r="K200" s="190" t="s">
        <v>308</v>
      </c>
      <c r="L200" s="191" t="str">
        <f>IF(K200="","",VLOOKUP(K200,Listas!$O$3:$P$37,2,FALSE))</f>
        <v>JEFE DE OFICINA DE CONTROL INTERNO</v>
      </c>
      <c r="M200" s="190" t="s">
        <v>309</v>
      </c>
      <c r="N200" s="190" t="s">
        <v>310</v>
      </c>
      <c r="O200" s="190" t="s">
        <v>34</v>
      </c>
      <c r="P200" s="190" t="s">
        <v>35</v>
      </c>
      <c r="Q200" s="190" t="s">
        <v>35</v>
      </c>
      <c r="R200" s="186" t="s">
        <v>14</v>
      </c>
      <c r="S200" s="190" t="s">
        <v>14</v>
      </c>
      <c r="T200" s="190" t="s">
        <v>14</v>
      </c>
      <c r="U200" s="190" t="s">
        <v>14</v>
      </c>
      <c r="V200" s="190" t="s">
        <v>14</v>
      </c>
      <c r="W200" s="190" t="s">
        <v>14</v>
      </c>
      <c r="X200" s="189" t="s">
        <v>324</v>
      </c>
      <c r="Y200" s="191" t="s">
        <v>84</v>
      </c>
      <c r="Z200" s="192">
        <v>44317</v>
      </c>
      <c r="AA200" s="192"/>
      <c r="AB200" s="193" t="s">
        <v>17</v>
      </c>
    </row>
    <row r="201" spans="1:28" s="156" customFormat="1" ht="118.95" customHeight="1" x14ac:dyDescent="0.25">
      <c r="A201" s="268">
        <f t="shared" si="2"/>
        <v>189</v>
      </c>
      <c r="B201" s="186" t="s">
        <v>53</v>
      </c>
      <c r="C201" s="187" t="s">
        <v>1109</v>
      </c>
      <c r="D201" s="187" t="s">
        <v>332</v>
      </c>
      <c r="E201" s="188" t="s">
        <v>2</v>
      </c>
      <c r="F201" s="189" t="s">
        <v>307</v>
      </c>
      <c r="G201" s="190" t="s">
        <v>4</v>
      </c>
      <c r="H201" s="190" t="s">
        <v>63</v>
      </c>
      <c r="I201" s="190" t="s">
        <v>42</v>
      </c>
      <c r="J201" s="190" t="s">
        <v>982</v>
      </c>
      <c r="K201" s="190" t="s">
        <v>308</v>
      </c>
      <c r="L201" s="191" t="str">
        <f>IF(K201="","",VLOOKUP(K201,Listas!$O$3:$P$37,2,FALSE))</f>
        <v>JEFE DE OFICINA DE CONTROL INTERNO</v>
      </c>
      <c r="M201" s="190" t="s">
        <v>309</v>
      </c>
      <c r="N201" s="190" t="s">
        <v>310</v>
      </c>
      <c r="O201" s="190" t="s">
        <v>34</v>
      </c>
      <c r="P201" s="190" t="s">
        <v>35</v>
      </c>
      <c r="Q201" s="190" t="s">
        <v>35</v>
      </c>
      <c r="R201" s="186" t="s">
        <v>14</v>
      </c>
      <c r="S201" s="190" t="s">
        <v>14</v>
      </c>
      <c r="T201" s="190" t="s">
        <v>14</v>
      </c>
      <c r="U201" s="190" t="s">
        <v>14</v>
      </c>
      <c r="V201" s="190" t="s">
        <v>14</v>
      </c>
      <c r="W201" s="190" t="s">
        <v>14</v>
      </c>
      <c r="X201" s="189" t="s">
        <v>333</v>
      </c>
      <c r="Y201" s="191" t="s">
        <v>84</v>
      </c>
      <c r="Z201" s="192">
        <v>44317</v>
      </c>
      <c r="AA201" s="192"/>
      <c r="AB201" s="193" t="s">
        <v>17</v>
      </c>
    </row>
    <row r="202" spans="1:28" s="156" customFormat="1" ht="118.95" customHeight="1" x14ac:dyDescent="0.25">
      <c r="A202" s="268">
        <f t="shared" si="2"/>
        <v>190</v>
      </c>
      <c r="B202" s="186" t="s">
        <v>236</v>
      </c>
      <c r="C202" s="187" t="s">
        <v>1110</v>
      </c>
      <c r="D202" s="187" t="s">
        <v>334</v>
      </c>
      <c r="E202" s="188" t="s">
        <v>2</v>
      </c>
      <c r="F202" s="189" t="s">
        <v>307</v>
      </c>
      <c r="G202" s="190" t="s">
        <v>4</v>
      </c>
      <c r="H202" s="190" t="s">
        <v>63</v>
      </c>
      <c r="I202" s="190" t="s">
        <v>50</v>
      </c>
      <c r="J202" s="190" t="s">
        <v>982</v>
      </c>
      <c r="K202" s="190" t="s">
        <v>308</v>
      </c>
      <c r="L202" s="191" t="str">
        <f>IF(K202="","",VLOOKUP(K202,Listas!$O$3:$P$37,2,FALSE))</f>
        <v>JEFE DE OFICINA DE CONTROL INTERNO</v>
      </c>
      <c r="M202" s="190" t="s">
        <v>309</v>
      </c>
      <c r="N202" s="190" t="s">
        <v>310</v>
      </c>
      <c r="O202" s="190" t="s">
        <v>34</v>
      </c>
      <c r="P202" s="190" t="s">
        <v>35</v>
      </c>
      <c r="Q202" s="190" t="s">
        <v>35</v>
      </c>
      <c r="R202" s="186" t="s">
        <v>14</v>
      </c>
      <c r="S202" s="190" t="s">
        <v>14</v>
      </c>
      <c r="T202" s="190" t="s">
        <v>14</v>
      </c>
      <c r="U202" s="190" t="s">
        <v>14</v>
      </c>
      <c r="V202" s="190" t="s">
        <v>14</v>
      </c>
      <c r="W202" s="190" t="s">
        <v>14</v>
      </c>
      <c r="X202" s="189" t="s">
        <v>39</v>
      </c>
      <c r="Y202" s="191" t="s">
        <v>84</v>
      </c>
      <c r="Z202" s="192">
        <v>44317</v>
      </c>
      <c r="AA202" s="192"/>
      <c r="AB202" s="193" t="s">
        <v>17</v>
      </c>
    </row>
    <row r="203" spans="1:28" s="156" customFormat="1" ht="118.95" customHeight="1" x14ac:dyDescent="0.25">
      <c r="A203" s="268">
        <f t="shared" si="2"/>
        <v>191</v>
      </c>
      <c r="B203" s="186" t="s">
        <v>236</v>
      </c>
      <c r="C203" s="187" t="s">
        <v>1111</v>
      </c>
      <c r="D203" s="187" t="s">
        <v>335</v>
      </c>
      <c r="E203" s="188" t="s">
        <v>2</v>
      </c>
      <c r="F203" s="189" t="s">
        <v>307</v>
      </c>
      <c r="G203" s="190" t="s">
        <v>4</v>
      </c>
      <c r="H203" s="190" t="s">
        <v>63</v>
      </c>
      <c r="I203" s="190" t="s">
        <v>42</v>
      </c>
      <c r="J203" s="190" t="s">
        <v>982</v>
      </c>
      <c r="K203" s="190" t="s">
        <v>308</v>
      </c>
      <c r="L203" s="191" t="str">
        <f>IF(K203="","",VLOOKUP(K203,Listas!$O$3:$P$37,2,FALSE))</f>
        <v>JEFE DE OFICINA DE CONTROL INTERNO</v>
      </c>
      <c r="M203" s="190" t="s">
        <v>309</v>
      </c>
      <c r="N203" s="190" t="s">
        <v>310</v>
      </c>
      <c r="O203" s="190" t="s">
        <v>34</v>
      </c>
      <c r="P203" s="190" t="s">
        <v>35</v>
      </c>
      <c r="Q203" s="190" t="s">
        <v>35</v>
      </c>
      <c r="R203" s="186" t="s">
        <v>14</v>
      </c>
      <c r="S203" s="190" t="s">
        <v>14</v>
      </c>
      <c r="T203" s="190" t="s">
        <v>14</v>
      </c>
      <c r="U203" s="190" t="s">
        <v>14</v>
      </c>
      <c r="V203" s="190" t="s">
        <v>14</v>
      </c>
      <c r="W203" s="190" t="s">
        <v>14</v>
      </c>
      <c r="X203" s="189" t="s">
        <v>39</v>
      </c>
      <c r="Y203" s="191" t="s">
        <v>84</v>
      </c>
      <c r="Z203" s="192">
        <v>44317</v>
      </c>
      <c r="AA203" s="192"/>
      <c r="AB203" s="193" t="s">
        <v>17</v>
      </c>
    </row>
    <row r="204" spans="1:28" s="156" customFormat="1" ht="118.95" customHeight="1" x14ac:dyDescent="0.25">
      <c r="A204" s="268">
        <f t="shared" si="2"/>
        <v>192</v>
      </c>
      <c r="B204" s="186" t="s">
        <v>141</v>
      </c>
      <c r="C204" s="187" t="s">
        <v>1112</v>
      </c>
      <c r="D204" s="187" t="s">
        <v>336</v>
      </c>
      <c r="E204" s="188" t="s">
        <v>2</v>
      </c>
      <c r="F204" s="189" t="s">
        <v>307</v>
      </c>
      <c r="G204" s="190" t="s">
        <v>4</v>
      </c>
      <c r="H204" s="190" t="s">
        <v>63</v>
      </c>
      <c r="I204" s="190" t="s">
        <v>50</v>
      </c>
      <c r="J204" s="190" t="s">
        <v>982</v>
      </c>
      <c r="K204" s="190" t="s">
        <v>308</v>
      </c>
      <c r="L204" s="191" t="str">
        <f>IF(K204="","",VLOOKUP(K204,Listas!$O$3:$P$37,2,FALSE))</f>
        <v>JEFE DE OFICINA DE CONTROL INTERNO</v>
      </c>
      <c r="M204" s="190" t="s">
        <v>309</v>
      </c>
      <c r="N204" s="190" t="s">
        <v>310</v>
      </c>
      <c r="O204" s="190" t="s">
        <v>34</v>
      </c>
      <c r="P204" s="190" t="s">
        <v>35</v>
      </c>
      <c r="Q204" s="190" t="s">
        <v>35</v>
      </c>
      <c r="R204" s="186" t="s">
        <v>14</v>
      </c>
      <c r="S204" s="190" t="s">
        <v>14</v>
      </c>
      <c r="T204" s="190" t="s">
        <v>14</v>
      </c>
      <c r="U204" s="190" t="s">
        <v>14</v>
      </c>
      <c r="V204" s="190" t="s">
        <v>14</v>
      </c>
      <c r="W204" s="190" t="s">
        <v>14</v>
      </c>
      <c r="X204" s="189" t="s">
        <v>337</v>
      </c>
      <c r="Y204" s="191" t="s">
        <v>84</v>
      </c>
      <c r="Z204" s="192">
        <v>44317</v>
      </c>
      <c r="AA204" s="192"/>
      <c r="AB204" s="193" t="s">
        <v>17</v>
      </c>
    </row>
    <row r="205" spans="1:28" s="156" customFormat="1" ht="118.95" customHeight="1" x14ac:dyDescent="0.25">
      <c r="A205" s="268">
        <f t="shared" si="2"/>
        <v>193</v>
      </c>
      <c r="B205" s="186" t="s">
        <v>141</v>
      </c>
      <c r="C205" s="187" t="s">
        <v>1113</v>
      </c>
      <c r="D205" s="187" t="s">
        <v>338</v>
      </c>
      <c r="E205" s="188" t="s">
        <v>2</v>
      </c>
      <c r="F205" s="189" t="s">
        <v>307</v>
      </c>
      <c r="G205" s="190" t="s">
        <v>4</v>
      </c>
      <c r="H205" s="190" t="s">
        <v>63</v>
      </c>
      <c r="I205" s="190" t="s">
        <v>50</v>
      </c>
      <c r="J205" s="190" t="s">
        <v>982</v>
      </c>
      <c r="K205" s="190" t="s">
        <v>308</v>
      </c>
      <c r="L205" s="191" t="str">
        <f>IF(K205="","",VLOOKUP(K205,Listas!$O$3:$P$37,2,FALSE))</f>
        <v>JEFE DE OFICINA DE CONTROL INTERNO</v>
      </c>
      <c r="M205" s="190" t="s">
        <v>309</v>
      </c>
      <c r="N205" s="190" t="s">
        <v>310</v>
      </c>
      <c r="O205" s="190" t="s">
        <v>34</v>
      </c>
      <c r="P205" s="190" t="s">
        <v>35</v>
      </c>
      <c r="Q205" s="190" t="s">
        <v>35</v>
      </c>
      <c r="R205" s="186" t="s">
        <v>14</v>
      </c>
      <c r="S205" s="190" t="s">
        <v>14</v>
      </c>
      <c r="T205" s="190" t="s">
        <v>14</v>
      </c>
      <c r="U205" s="190" t="s">
        <v>14</v>
      </c>
      <c r="V205" s="190" t="s">
        <v>14</v>
      </c>
      <c r="W205" s="190" t="s">
        <v>14</v>
      </c>
      <c r="X205" s="189" t="s">
        <v>1729</v>
      </c>
      <c r="Y205" s="191" t="s">
        <v>84</v>
      </c>
      <c r="Z205" s="192">
        <v>44317</v>
      </c>
      <c r="AA205" s="192"/>
      <c r="AB205" s="193" t="s">
        <v>17</v>
      </c>
    </row>
    <row r="206" spans="1:28" s="156" customFormat="1" ht="118.95" customHeight="1" x14ac:dyDescent="0.25">
      <c r="A206" s="268">
        <f t="shared" si="2"/>
        <v>194</v>
      </c>
      <c r="B206" s="186" t="s">
        <v>141</v>
      </c>
      <c r="C206" s="187" t="s">
        <v>1114</v>
      </c>
      <c r="D206" s="187" t="s">
        <v>339</v>
      </c>
      <c r="E206" s="188" t="s">
        <v>326</v>
      </c>
      <c r="F206" s="189" t="s">
        <v>307</v>
      </c>
      <c r="G206" s="190" t="s">
        <v>4</v>
      </c>
      <c r="H206" s="190" t="s">
        <v>63</v>
      </c>
      <c r="I206" s="190" t="s">
        <v>50</v>
      </c>
      <c r="J206" s="190" t="s">
        <v>982</v>
      </c>
      <c r="K206" s="190" t="s">
        <v>308</v>
      </c>
      <c r="L206" s="191" t="str">
        <f>IF(K206="","",VLOOKUP(K206,Listas!$O$3:$P$37,2,FALSE))</f>
        <v>JEFE DE OFICINA DE CONTROL INTERNO</v>
      </c>
      <c r="M206" s="190" t="s">
        <v>309</v>
      </c>
      <c r="N206" s="190" t="s">
        <v>310</v>
      </c>
      <c r="O206" s="190" t="s">
        <v>34</v>
      </c>
      <c r="P206" s="190" t="s">
        <v>35</v>
      </c>
      <c r="Q206" s="190" t="s">
        <v>35</v>
      </c>
      <c r="R206" s="186" t="s">
        <v>14</v>
      </c>
      <c r="S206" s="190" t="s">
        <v>14</v>
      </c>
      <c r="T206" s="190" t="s">
        <v>14</v>
      </c>
      <c r="U206" s="190" t="s">
        <v>14</v>
      </c>
      <c r="V206" s="190" t="s">
        <v>14</v>
      </c>
      <c r="W206" s="190" t="s">
        <v>14</v>
      </c>
      <c r="X206" s="189" t="s">
        <v>340</v>
      </c>
      <c r="Y206" s="191" t="s">
        <v>300</v>
      </c>
      <c r="Z206" s="192">
        <v>44317</v>
      </c>
      <c r="AA206" s="192"/>
      <c r="AB206" s="193" t="s">
        <v>17</v>
      </c>
    </row>
    <row r="207" spans="1:28" s="156" customFormat="1" ht="118.95" customHeight="1" x14ac:dyDescent="0.25">
      <c r="A207" s="268">
        <f t="shared" ref="A207:A270" si="3">+A206+1</f>
        <v>195</v>
      </c>
      <c r="B207" s="186" t="s">
        <v>141</v>
      </c>
      <c r="C207" s="187" t="s">
        <v>1115</v>
      </c>
      <c r="D207" s="187" t="s">
        <v>341</v>
      </c>
      <c r="E207" s="188" t="s">
        <v>326</v>
      </c>
      <c r="F207" s="189" t="s">
        <v>307</v>
      </c>
      <c r="G207" s="190" t="s">
        <v>4</v>
      </c>
      <c r="H207" s="190" t="s">
        <v>63</v>
      </c>
      <c r="I207" s="190" t="s">
        <v>50</v>
      </c>
      <c r="J207" s="190" t="s">
        <v>982</v>
      </c>
      <c r="K207" s="190" t="s">
        <v>308</v>
      </c>
      <c r="L207" s="191" t="str">
        <f>IF(K207="","",VLOOKUP(K207,Listas!$O$3:$P$37,2,FALSE))</f>
        <v>JEFE DE OFICINA DE CONTROL INTERNO</v>
      </c>
      <c r="M207" s="190" t="s">
        <v>309</v>
      </c>
      <c r="N207" s="190" t="s">
        <v>310</v>
      </c>
      <c r="O207" s="190" t="s">
        <v>34</v>
      </c>
      <c r="P207" s="190" t="s">
        <v>35</v>
      </c>
      <c r="Q207" s="190" t="s">
        <v>35</v>
      </c>
      <c r="R207" s="186" t="s">
        <v>14</v>
      </c>
      <c r="S207" s="190" t="s">
        <v>14</v>
      </c>
      <c r="T207" s="190" t="s">
        <v>14</v>
      </c>
      <c r="U207" s="190" t="s">
        <v>14</v>
      </c>
      <c r="V207" s="190" t="s">
        <v>14</v>
      </c>
      <c r="W207" s="190" t="s">
        <v>14</v>
      </c>
      <c r="X207" s="189" t="s">
        <v>340</v>
      </c>
      <c r="Y207" s="191" t="s">
        <v>300</v>
      </c>
      <c r="Z207" s="192">
        <v>44317</v>
      </c>
      <c r="AA207" s="192"/>
      <c r="AB207" s="193" t="s">
        <v>17</v>
      </c>
    </row>
    <row r="208" spans="1:28" s="156" customFormat="1" ht="118.95" customHeight="1" x14ac:dyDescent="0.25">
      <c r="A208" s="268">
        <f t="shared" si="3"/>
        <v>196</v>
      </c>
      <c r="B208" s="186" t="s">
        <v>27</v>
      </c>
      <c r="C208" s="187" t="s">
        <v>28</v>
      </c>
      <c r="D208" s="187" t="s">
        <v>342</v>
      </c>
      <c r="E208" s="188" t="s">
        <v>326</v>
      </c>
      <c r="F208" s="189" t="s">
        <v>307</v>
      </c>
      <c r="G208" s="190" t="s">
        <v>4</v>
      </c>
      <c r="H208" s="190" t="s">
        <v>63</v>
      </c>
      <c r="I208" s="190" t="s">
        <v>50</v>
      </c>
      <c r="J208" s="190" t="s">
        <v>982</v>
      </c>
      <c r="K208" s="190" t="s">
        <v>308</v>
      </c>
      <c r="L208" s="191" t="str">
        <f>IF(K208="","",VLOOKUP(K208,Listas!$O$3:$P$37,2,FALSE))</f>
        <v>JEFE DE OFICINA DE CONTROL INTERNO</v>
      </c>
      <c r="M208" s="190" t="s">
        <v>309</v>
      </c>
      <c r="N208" s="190" t="s">
        <v>310</v>
      </c>
      <c r="O208" s="190" t="s">
        <v>34</v>
      </c>
      <c r="P208" s="190" t="s">
        <v>35</v>
      </c>
      <c r="Q208" s="190" t="s">
        <v>35</v>
      </c>
      <c r="R208" s="186" t="s">
        <v>14</v>
      </c>
      <c r="S208" s="190" t="s">
        <v>14</v>
      </c>
      <c r="T208" s="190" t="s">
        <v>14</v>
      </c>
      <c r="U208" s="190" t="s">
        <v>14</v>
      </c>
      <c r="V208" s="190" t="s">
        <v>14</v>
      </c>
      <c r="W208" s="190" t="s">
        <v>14</v>
      </c>
      <c r="X208" s="189" t="s">
        <v>327</v>
      </c>
      <c r="Y208" s="191" t="s">
        <v>300</v>
      </c>
      <c r="Z208" s="192">
        <v>44317</v>
      </c>
      <c r="AA208" s="192"/>
      <c r="AB208" s="193" t="s">
        <v>17</v>
      </c>
    </row>
    <row r="209" spans="1:28" s="156" customFormat="1" ht="118.95" customHeight="1" x14ac:dyDescent="0.25">
      <c r="A209" s="268">
        <f t="shared" si="3"/>
        <v>197</v>
      </c>
      <c r="B209" s="186" t="s">
        <v>31</v>
      </c>
      <c r="C209" s="187" t="s">
        <v>1305</v>
      </c>
      <c r="D209" s="187" t="s">
        <v>1306</v>
      </c>
      <c r="E209" s="188" t="s">
        <v>719</v>
      </c>
      <c r="F209" s="189" t="s">
        <v>1307</v>
      </c>
      <c r="G209" s="190" t="s">
        <v>4</v>
      </c>
      <c r="H209" s="190" t="s">
        <v>63</v>
      </c>
      <c r="I209" s="190" t="s">
        <v>6</v>
      </c>
      <c r="J209" s="190" t="s">
        <v>982</v>
      </c>
      <c r="K209" s="190" t="s">
        <v>308</v>
      </c>
      <c r="L209" s="191" t="str">
        <f>IF(K209="","",VLOOKUP(K209,Listas!$O$3:$P$37,2,FALSE))</f>
        <v>JEFE DE OFICINA DE CONTROL INTERNO</v>
      </c>
      <c r="M209" s="190" t="s">
        <v>309</v>
      </c>
      <c r="N209" s="190" t="s">
        <v>310</v>
      </c>
      <c r="O209" s="190" t="s">
        <v>21</v>
      </c>
      <c r="P209" s="190" t="s">
        <v>11</v>
      </c>
      <c r="Q209" s="190" t="s">
        <v>11</v>
      </c>
      <c r="R209" s="186" t="s">
        <v>14</v>
      </c>
      <c r="S209" s="190" t="s">
        <v>14</v>
      </c>
      <c r="T209" s="190" t="s">
        <v>14</v>
      </c>
      <c r="U209" s="190" t="s">
        <v>14</v>
      </c>
      <c r="V209" s="190" t="s">
        <v>14</v>
      </c>
      <c r="W209" s="190" t="s">
        <v>14</v>
      </c>
      <c r="X209" s="189" t="s">
        <v>1308</v>
      </c>
      <c r="Y209" s="191" t="s">
        <v>300</v>
      </c>
      <c r="Z209" s="192">
        <v>44317</v>
      </c>
      <c r="AA209" s="192"/>
      <c r="AB209" s="193" t="s">
        <v>17</v>
      </c>
    </row>
    <row r="210" spans="1:28" s="156" customFormat="1" ht="118.95" customHeight="1" x14ac:dyDescent="0.25">
      <c r="A210" s="268">
        <f t="shared" si="3"/>
        <v>198</v>
      </c>
      <c r="B210" s="186" t="s">
        <v>31</v>
      </c>
      <c r="C210" s="187" t="s">
        <v>1309</v>
      </c>
      <c r="D210" s="187" t="s">
        <v>1310</v>
      </c>
      <c r="E210" s="188" t="s">
        <v>2</v>
      </c>
      <c r="F210" s="189" t="s">
        <v>1311</v>
      </c>
      <c r="G210" s="190" t="s">
        <v>4</v>
      </c>
      <c r="H210" s="190" t="s">
        <v>63</v>
      </c>
      <c r="I210" s="190" t="s">
        <v>359</v>
      </c>
      <c r="J210" s="190" t="s">
        <v>982</v>
      </c>
      <c r="K210" s="190" t="s">
        <v>308</v>
      </c>
      <c r="L210" s="191" t="str">
        <f>IF(K210="","",VLOOKUP(K210,Listas!$O$3:$P$37,2,FALSE))</f>
        <v>JEFE DE OFICINA DE CONTROL INTERNO</v>
      </c>
      <c r="M210" s="190" t="s">
        <v>309</v>
      </c>
      <c r="N210" s="190" t="s">
        <v>310</v>
      </c>
      <c r="O210" s="190" t="s">
        <v>34</v>
      </c>
      <c r="P210" s="190" t="s">
        <v>12</v>
      </c>
      <c r="Q210" s="190" t="s">
        <v>12</v>
      </c>
      <c r="R210" s="186" t="s">
        <v>14</v>
      </c>
      <c r="S210" s="190" t="s">
        <v>13</v>
      </c>
      <c r="T210" s="190" t="s">
        <v>14</v>
      </c>
      <c r="U210" s="190" t="s">
        <v>13</v>
      </c>
      <c r="V210" s="190" t="s">
        <v>14</v>
      </c>
      <c r="W210" s="190" t="s">
        <v>14</v>
      </c>
      <c r="X210" s="189" t="s">
        <v>1312</v>
      </c>
      <c r="Y210" s="191" t="s">
        <v>300</v>
      </c>
      <c r="Z210" s="192">
        <v>40848</v>
      </c>
      <c r="AA210" s="192"/>
      <c r="AB210" s="193" t="s">
        <v>17</v>
      </c>
    </row>
    <row r="211" spans="1:28" s="156" customFormat="1" ht="118.95" customHeight="1" x14ac:dyDescent="0.25">
      <c r="A211" s="268">
        <f t="shared" si="3"/>
        <v>199</v>
      </c>
      <c r="B211" s="186" t="s">
        <v>101</v>
      </c>
      <c r="C211" s="187" t="s">
        <v>1302</v>
      </c>
      <c r="D211" s="187" t="s">
        <v>1670</v>
      </c>
      <c r="E211" s="188" t="s">
        <v>357</v>
      </c>
      <c r="F211" s="189" t="s">
        <v>1313</v>
      </c>
      <c r="G211" s="190" t="s">
        <v>49</v>
      </c>
      <c r="H211" s="190" t="s">
        <v>5</v>
      </c>
      <c r="I211" s="190" t="s">
        <v>359</v>
      </c>
      <c r="J211" s="190" t="s">
        <v>982</v>
      </c>
      <c r="K211" s="190" t="s">
        <v>308</v>
      </c>
      <c r="L211" s="191" t="str">
        <f>IF(K211="","",VLOOKUP(K211,Listas!$O$3:$P$37,2,FALSE))</f>
        <v>JEFE DE OFICINA DE CONTROL INTERNO</v>
      </c>
      <c r="M211" s="190" t="s">
        <v>309</v>
      </c>
      <c r="N211" s="190" t="s">
        <v>310</v>
      </c>
      <c r="O211" s="190" t="s">
        <v>1767</v>
      </c>
      <c r="P211" s="190" t="s">
        <v>11</v>
      </c>
      <c r="Q211" s="190" t="s">
        <v>35</v>
      </c>
      <c r="R211" s="186" t="s">
        <v>14</v>
      </c>
      <c r="S211" s="190" t="s">
        <v>13</v>
      </c>
      <c r="T211" s="190" t="s">
        <v>14</v>
      </c>
      <c r="U211" s="190" t="s">
        <v>14</v>
      </c>
      <c r="V211" s="190" t="s">
        <v>14</v>
      </c>
      <c r="W211" s="190" t="s">
        <v>14</v>
      </c>
      <c r="X211" s="189" t="s">
        <v>1312</v>
      </c>
      <c r="Y211" s="191" t="s">
        <v>300</v>
      </c>
      <c r="Z211" s="192">
        <v>40848</v>
      </c>
      <c r="AA211" s="192"/>
      <c r="AB211" s="193" t="s">
        <v>17</v>
      </c>
    </row>
    <row r="212" spans="1:28" s="156" customFormat="1" ht="118.95" customHeight="1" x14ac:dyDescent="0.25">
      <c r="A212" s="268">
        <f t="shared" si="3"/>
        <v>200</v>
      </c>
      <c r="B212" s="186" t="s">
        <v>30</v>
      </c>
      <c r="C212" s="187" t="s">
        <v>1303</v>
      </c>
      <c r="D212" s="187" t="s">
        <v>1671</v>
      </c>
      <c r="E212" s="188" t="s">
        <v>31</v>
      </c>
      <c r="F212" s="189" t="s">
        <v>1313</v>
      </c>
      <c r="G212" s="190" t="s">
        <v>49</v>
      </c>
      <c r="H212" s="190" t="s">
        <v>5</v>
      </c>
      <c r="I212" s="190" t="s">
        <v>359</v>
      </c>
      <c r="J212" s="190" t="s">
        <v>982</v>
      </c>
      <c r="K212" s="190" t="s">
        <v>308</v>
      </c>
      <c r="L212" s="191" t="str">
        <f>IF(K212="","",VLOOKUP(K212,Listas!$O$3:$P$37,2,FALSE))</f>
        <v>JEFE DE OFICINA DE CONTROL INTERNO</v>
      </c>
      <c r="M212" s="190" t="s">
        <v>309</v>
      </c>
      <c r="N212" s="190" t="s">
        <v>310</v>
      </c>
      <c r="O212" s="190" t="s">
        <v>1767</v>
      </c>
      <c r="P212" s="190" t="s">
        <v>11</v>
      </c>
      <c r="Q212" s="190" t="s">
        <v>11</v>
      </c>
      <c r="R212" s="186" t="s">
        <v>14</v>
      </c>
      <c r="S212" s="190" t="s">
        <v>13</v>
      </c>
      <c r="T212" s="190" t="s">
        <v>14</v>
      </c>
      <c r="U212" s="190" t="s">
        <v>14</v>
      </c>
      <c r="V212" s="190" t="s">
        <v>14</v>
      </c>
      <c r="W212" s="190" t="s">
        <v>14</v>
      </c>
      <c r="X212" s="189" t="s">
        <v>1312</v>
      </c>
      <c r="Y212" s="191" t="s">
        <v>300</v>
      </c>
      <c r="Z212" s="192">
        <v>40848</v>
      </c>
      <c r="AA212" s="192"/>
      <c r="AB212" s="193" t="s">
        <v>17</v>
      </c>
    </row>
    <row r="213" spans="1:28" s="156" customFormat="1" ht="118.95" customHeight="1" x14ac:dyDescent="0.25">
      <c r="A213" s="268">
        <f t="shared" si="3"/>
        <v>201</v>
      </c>
      <c r="B213" s="186" t="s">
        <v>61</v>
      </c>
      <c r="C213" s="187" t="s">
        <v>1062</v>
      </c>
      <c r="D213" s="187" t="s">
        <v>1055</v>
      </c>
      <c r="E213" s="188" t="s">
        <v>61</v>
      </c>
      <c r="F213" s="189" t="s">
        <v>1313</v>
      </c>
      <c r="G213" s="190" t="s">
        <v>4</v>
      </c>
      <c r="H213" s="190" t="s">
        <v>32</v>
      </c>
      <c r="I213" s="190" t="s">
        <v>359</v>
      </c>
      <c r="J213" s="190" t="s">
        <v>982</v>
      </c>
      <c r="K213" s="190" t="s">
        <v>308</v>
      </c>
      <c r="L213" s="191" t="str">
        <f>IF(K213="","",VLOOKUP(K213,Listas!$O$3:$P$37,2,FALSE))</f>
        <v>JEFE DE OFICINA DE CONTROL INTERNO</v>
      </c>
      <c r="M213" s="190" t="s">
        <v>309</v>
      </c>
      <c r="N213" s="190" t="s">
        <v>310</v>
      </c>
      <c r="O213" s="190" t="s">
        <v>21</v>
      </c>
      <c r="P213" s="190" t="s">
        <v>1767</v>
      </c>
      <c r="Q213" s="190" t="s">
        <v>11</v>
      </c>
      <c r="R213" s="186" t="s">
        <v>14</v>
      </c>
      <c r="S213" s="190" t="s">
        <v>13</v>
      </c>
      <c r="T213" s="190" t="s">
        <v>14</v>
      </c>
      <c r="U213" s="190" t="s">
        <v>14</v>
      </c>
      <c r="V213" s="190" t="s">
        <v>14</v>
      </c>
      <c r="W213" s="190" t="s">
        <v>14</v>
      </c>
      <c r="X213" s="189" t="s">
        <v>1312</v>
      </c>
      <c r="Y213" s="191" t="s">
        <v>300</v>
      </c>
      <c r="Z213" s="192">
        <v>40848</v>
      </c>
      <c r="AA213" s="192"/>
      <c r="AB213" s="193" t="s">
        <v>17</v>
      </c>
    </row>
    <row r="214" spans="1:28" s="156" customFormat="1" ht="118.95" customHeight="1" x14ac:dyDescent="0.25">
      <c r="A214" s="268">
        <f t="shared" si="3"/>
        <v>202</v>
      </c>
      <c r="B214" s="186" t="s">
        <v>128</v>
      </c>
      <c r="C214" s="187" t="s">
        <v>776</v>
      </c>
      <c r="D214" s="187" t="s">
        <v>343</v>
      </c>
      <c r="E214" s="188" t="s">
        <v>2</v>
      </c>
      <c r="F214" s="189" t="s">
        <v>1730</v>
      </c>
      <c r="G214" s="190" t="s">
        <v>4</v>
      </c>
      <c r="H214" s="190" t="s">
        <v>32</v>
      </c>
      <c r="I214" s="190" t="s">
        <v>81</v>
      </c>
      <c r="J214" s="190" t="s">
        <v>1038</v>
      </c>
      <c r="K214" s="190" t="s">
        <v>344</v>
      </c>
      <c r="L214" s="191" t="str">
        <f>IF(K214="","",VLOOKUP(K214,Listas!$O$3:$P$37,2,FALSE))</f>
        <v>SUBDIRECTOR(A) GENERAL DE EXTRANJERÍA</v>
      </c>
      <c r="M214" s="190" t="s">
        <v>345</v>
      </c>
      <c r="N214" s="190" t="s">
        <v>346</v>
      </c>
      <c r="O214" s="190" t="s">
        <v>10</v>
      </c>
      <c r="P214" s="190" t="s">
        <v>35</v>
      </c>
      <c r="Q214" s="190" t="s">
        <v>35</v>
      </c>
      <c r="R214" s="186" t="s">
        <v>14</v>
      </c>
      <c r="S214" s="190" t="s">
        <v>13</v>
      </c>
      <c r="T214" s="190" t="s">
        <v>13</v>
      </c>
      <c r="U214" s="190" t="s">
        <v>13</v>
      </c>
      <c r="V214" s="190" t="s">
        <v>13</v>
      </c>
      <c r="W214" s="190" t="s">
        <v>14</v>
      </c>
      <c r="X214" s="189" t="s">
        <v>87</v>
      </c>
      <c r="Y214" s="191" t="s">
        <v>347</v>
      </c>
      <c r="Z214" s="192">
        <v>42120</v>
      </c>
      <c r="AA214" s="192"/>
      <c r="AB214" s="193" t="s">
        <v>17</v>
      </c>
    </row>
    <row r="215" spans="1:28" s="156" customFormat="1" ht="118.95" customHeight="1" x14ac:dyDescent="0.25">
      <c r="A215" s="268">
        <f t="shared" si="3"/>
        <v>203</v>
      </c>
      <c r="B215" s="186" t="s">
        <v>27</v>
      </c>
      <c r="C215" s="187" t="s">
        <v>28</v>
      </c>
      <c r="D215" s="187" t="s">
        <v>348</v>
      </c>
      <c r="E215" s="188" t="s">
        <v>2</v>
      </c>
      <c r="F215" s="189" t="s">
        <v>1731</v>
      </c>
      <c r="G215" s="190" t="s">
        <v>4</v>
      </c>
      <c r="H215" s="190" t="s">
        <v>32</v>
      </c>
      <c r="I215" s="190" t="s">
        <v>50</v>
      </c>
      <c r="J215" s="190" t="s">
        <v>1038</v>
      </c>
      <c r="K215" s="190" t="s">
        <v>344</v>
      </c>
      <c r="L215" s="191" t="str">
        <f>IF(K215="","",VLOOKUP(K215,Listas!$O$3:$P$37,2,FALSE))</f>
        <v>SUBDIRECTOR(A) GENERAL DE EXTRANJERÍA</v>
      </c>
      <c r="M215" s="190" t="s">
        <v>345</v>
      </c>
      <c r="N215" s="190" t="s">
        <v>346</v>
      </c>
      <c r="O215" s="190" t="s">
        <v>21</v>
      </c>
      <c r="P215" s="190" t="s">
        <v>35</v>
      </c>
      <c r="Q215" s="190" t="s">
        <v>11</v>
      </c>
      <c r="R215" s="186" t="s">
        <v>14</v>
      </c>
      <c r="S215" s="190" t="s">
        <v>14</v>
      </c>
      <c r="T215" s="190" t="s">
        <v>14</v>
      </c>
      <c r="U215" s="190" t="s">
        <v>14</v>
      </c>
      <c r="V215" s="190" t="s">
        <v>14</v>
      </c>
      <c r="W215" s="190" t="s">
        <v>14</v>
      </c>
      <c r="X215" s="189" t="s">
        <v>15</v>
      </c>
      <c r="Y215" s="191" t="s">
        <v>22</v>
      </c>
      <c r="Z215" s="192">
        <v>40847</v>
      </c>
      <c r="AA215" s="192"/>
      <c r="AB215" s="193" t="s">
        <v>17</v>
      </c>
    </row>
    <row r="216" spans="1:28" s="156" customFormat="1" ht="118.95" customHeight="1" x14ac:dyDescent="0.25">
      <c r="A216" s="268">
        <f t="shared" si="3"/>
        <v>204</v>
      </c>
      <c r="B216" s="186" t="s">
        <v>27</v>
      </c>
      <c r="C216" s="187" t="s">
        <v>29</v>
      </c>
      <c r="D216" s="187" t="s">
        <v>1325</v>
      </c>
      <c r="E216" s="188" t="s">
        <v>2</v>
      </c>
      <c r="F216" s="189" t="s">
        <v>1731</v>
      </c>
      <c r="G216" s="190" t="s">
        <v>4</v>
      </c>
      <c r="H216" s="190" t="s">
        <v>32</v>
      </c>
      <c r="I216" s="190" t="s">
        <v>50</v>
      </c>
      <c r="J216" s="190" t="s">
        <v>1038</v>
      </c>
      <c r="K216" s="190" t="s">
        <v>344</v>
      </c>
      <c r="L216" s="191" t="str">
        <f>IF(K216="","",VLOOKUP(K216,Listas!$O$3:$P$37,2,FALSE))</f>
        <v>SUBDIRECTOR(A) GENERAL DE EXTRANJERÍA</v>
      </c>
      <c r="M216" s="190" t="s">
        <v>345</v>
      </c>
      <c r="N216" s="190" t="s">
        <v>346</v>
      </c>
      <c r="O216" s="190" t="s">
        <v>21</v>
      </c>
      <c r="P216" s="190" t="s">
        <v>35</v>
      </c>
      <c r="Q216" s="190" t="s">
        <v>11</v>
      </c>
      <c r="R216" s="186" t="s">
        <v>14</v>
      </c>
      <c r="S216" s="190" t="s">
        <v>13</v>
      </c>
      <c r="T216" s="190" t="s">
        <v>14</v>
      </c>
      <c r="U216" s="190" t="s">
        <v>14</v>
      </c>
      <c r="V216" s="190" t="s">
        <v>14</v>
      </c>
      <c r="W216" s="190" t="s">
        <v>14</v>
      </c>
      <c r="X216" s="189" t="s">
        <v>15</v>
      </c>
      <c r="Y216" s="191" t="s">
        <v>22</v>
      </c>
      <c r="Z216" s="192">
        <v>40847</v>
      </c>
      <c r="AA216" s="192"/>
      <c r="AB216" s="193" t="s">
        <v>17</v>
      </c>
    </row>
    <row r="217" spans="1:28" s="156" customFormat="1" ht="118.95" customHeight="1" x14ac:dyDescent="0.25">
      <c r="A217" s="268">
        <f t="shared" si="3"/>
        <v>205</v>
      </c>
      <c r="B217" s="186" t="s">
        <v>27</v>
      </c>
      <c r="C217" s="187" t="s">
        <v>1116</v>
      </c>
      <c r="D217" s="187" t="s">
        <v>349</v>
      </c>
      <c r="E217" s="188" t="s">
        <v>2</v>
      </c>
      <c r="F217" s="189" t="s">
        <v>1731</v>
      </c>
      <c r="G217" s="190" t="s">
        <v>4</v>
      </c>
      <c r="H217" s="190" t="s">
        <v>32</v>
      </c>
      <c r="I217" s="190" t="s">
        <v>50</v>
      </c>
      <c r="J217" s="190" t="s">
        <v>1038</v>
      </c>
      <c r="K217" s="190" t="s">
        <v>344</v>
      </c>
      <c r="L217" s="191" t="str">
        <f>IF(K217="","",VLOOKUP(K217,Listas!$O$3:$P$37,2,FALSE))</f>
        <v>SUBDIRECTOR(A) GENERAL DE EXTRANJERÍA</v>
      </c>
      <c r="M217" s="190" t="s">
        <v>345</v>
      </c>
      <c r="N217" s="190" t="s">
        <v>346</v>
      </c>
      <c r="O217" s="190" t="s">
        <v>21</v>
      </c>
      <c r="P217" s="190" t="s">
        <v>35</v>
      </c>
      <c r="Q217" s="190" t="s">
        <v>11</v>
      </c>
      <c r="R217" s="186" t="s">
        <v>14</v>
      </c>
      <c r="S217" s="190" t="s">
        <v>14</v>
      </c>
      <c r="T217" s="190" t="s">
        <v>14</v>
      </c>
      <c r="U217" s="190" t="s">
        <v>14</v>
      </c>
      <c r="V217" s="190" t="s">
        <v>14</v>
      </c>
      <c r="W217" s="190" t="s">
        <v>14</v>
      </c>
      <c r="X217" s="189" t="s">
        <v>15</v>
      </c>
      <c r="Y217" s="191" t="s">
        <v>22</v>
      </c>
      <c r="Z217" s="192">
        <v>40848</v>
      </c>
      <c r="AA217" s="192"/>
      <c r="AB217" s="193" t="s">
        <v>17</v>
      </c>
    </row>
    <row r="218" spans="1:28" s="156" customFormat="1" ht="118.95" customHeight="1" x14ac:dyDescent="0.25">
      <c r="A218" s="268">
        <f t="shared" si="3"/>
        <v>206</v>
      </c>
      <c r="B218" s="186" t="s">
        <v>350</v>
      </c>
      <c r="C218" s="187" t="s">
        <v>1117</v>
      </c>
      <c r="D218" s="187" t="s">
        <v>1326</v>
      </c>
      <c r="E218" s="188" t="s">
        <v>2</v>
      </c>
      <c r="F218" s="189" t="s">
        <v>1731</v>
      </c>
      <c r="G218" s="190" t="s">
        <v>4</v>
      </c>
      <c r="H218" s="190" t="s">
        <v>32</v>
      </c>
      <c r="I218" s="190" t="s">
        <v>50</v>
      </c>
      <c r="J218" s="190" t="s">
        <v>1038</v>
      </c>
      <c r="K218" s="190" t="s">
        <v>344</v>
      </c>
      <c r="L218" s="191" t="str">
        <f>IF(K218="","",VLOOKUP(K218,Listas!$O$3:$P$37,2,FALSE))</f>
        <v>SUBDIRECTOR(A) GENERAL DE EXTRANJERÍA</v>
      </c>
      <c r="M218" s="190" t="s">
        <v>345</v>
      </c>
      <c r="N218" s="190" t="s">
        <v>346</v>
      </c>
      <c r="O218" s="190" t="s">
        <v>21</v>
      </c>
      <c r="P218" s="190" t="s">
        <v>35</v>
      </c>
      <c r="Q218" s="190" t="s">
        <v>11</v>
      </c>
      <c r="R218" s="186" t="s">
        <v>14</v>
      </c>
      <c r="S218" s="190" t="s">
        <v>14</v>
      </c>
      <c r="T218" s="190" t="s">
        <v>14</v>
      </c>
      <c r="U218" s="190" t="s">
        <v>14</v>
      </c>
      <c r="V218" s="190" t="s">
        <v>14</v>
      </c>
      <c r="W218" s="190" t="s">
        <v>14</v>
      </c>
      <c r="X218" s="189" t="s">
        <v>15</v>
      </c>
      <c r="Y218" s="191" t="s">
        <v>22</v>
      </c>
      <c r="Z218" s="192">
        <v>40849</v>
      </c>
      <c r="AA218" s="192"/>
      <c r="AB218" s="193" t="s">
        <v>17</v>
      </c>
    </row>
    <row r="219" spans="1:28" s="156" customFormat="1" ht="118.95" customHeight="1" x14ac:dyDescent="0.25">
      <c r="A219" s="268">
        <f t="shared" si="3"/>
        <v>207</v>
      </c>
      <c r="B219" s="186" t="s">
        <v>46</v>
      </c>
      <c r="C219" s="187" t="s">
        <v>1118</v>
      </c>
      <c r="D219" s="187" t="s">
        <v>1732</v>
      </c>
      <c r="E219" s="188" t="s">
        <v>2</v>
      </c>
      <c r="F219" s="189" t="s">
        <v>1731</v>
      </c>
      <c r="G219" s="190" t="s">
        <v>4</v>
      </c>
      <c r="H219" s="190" t="s">
        <v>32</v>
      </c>
      <c r="I219" s="190" t="s">
        <v>50</v>
      </c>
      <c r="J219" s="190" t="s">
        <v>1038</v>
      </c>
      <c r="K219" s="190" t="s">
        <v>344</v>
      </c>
      <c r="L219" s="191" t="str">
        <f>IF(K219="","",VLOOKUP(K219,Listas!$O$3:$P$37,2,FALSE))</f>
        <v>SUBDIRECTOR(A) GENERAL DE EXTRANJERÍA</v>
      </c>
      <c r="M219" s="190" t="s">
        <v>345</v>
      </c>
      <c r="N219" s="190" t="s">
        <v>346</v>
      </c>
      <c r="O219" s="190" t="s">
        <v>78</v>
      </c>
      <c r="P219" s="190" t="s">
        <v>35</v>
      </c>
      <c r="Q219" s="190" t="s">
        <v>35</v>
      </c>
      <c r="R219" s="186" t="s">
        <v>14</v>
      </c>
      <c r="S219" s="190" t="s">
        <v>13</v>
      </c>
      <c r="T219" s="190" t="s">
        <v>14</v>
      </c>
      <c r="U219" s="190" t="s">
        <v>14</v>
      </c>
      <c r="V219" s="190" t="s">
        <v>13</v>
      </c>
      <c r="W219" s="190" t="s">
        <v>14</v>
      </c>
      <c r="X219" s="189" t="s">
        <v>15</v>
      </c>
      <c r="Y219" s="191" t="s">
        <v>351</v>
      </c>
      <c r="Z219" s="192">
        <v>40850</v>
      </c>
      <c r="AA219" s="192"/>
      <c r="AB219" s="193" t="s">
        <v>17</v>
      </c>
    </row>
    <row r="220" spans="1:28" s="156" customFormat="1" ht="118.95" customHeight="1" x14ac:dyDescent="0.25">
      <c r="A220" s="268">
        <f t="shared" si="3"/>
        <v>208</v>
      </c>
      <c r="B220" s="186" t="s">
        <v>0</v>
      </c>
      <c r="C220" s="187" t="s">
        <v>1119</v>
      </c>
      <c r="D220" s="187" t="s">
        <v>352</v>
      </c>
      <c r="E220" s="188" t="s">
        <v>2</v>
      </c>
      <c r="F220" s="189" t="s">
        <v>1731</v>
      </c>
      <c r="G220" s="190" t="s">
        <v>4</v>
      </c>
      <c r="H220" s="190" t="s">
        <v>32</v>
      </c>
      <c r="I220" s="190" t="s">
        <v>50</v>
      </c>
      <c r="J220" s="190" t="s">
        <v>1038</v>
      </c>
      <c r="K220" s="190" t="s">
        <v>344</v>
      </c>
      <c r="L220" s="191" t="str">
        <f>IF(K220="","",VLOOKUP(K220,Listas!$O$3:$P$37,2,FALSE))</f>
        <v>SUBDIRECTOR(A) GENERAL DE EXTRANJERÍA</v>
      </c>
      <c r="M220" s="190" t="s">
        <v>353</v>
      </c>
      <c r="N220" s="190" t="s">
        <v>354</v>
      </c>
      <c r="O220" s="190" t="s">
        <v>34</v>
      </c>
      <c r="P220" s="190" t="s">
        <v>35</v>
      </c>
      <c r="Q220" s="190" t="s">
        <v>11</v>
      </c>
      <c r="R220" s="186" t="s">
        <v>14</v>
      </c>
      <c r="S220" s="190" t="s">
        <v>13</v>
      </c>
      <c r="T220" s="190" t="s">
        <v>14</v>
      </c>
      <c r="U220" s="190" t="s">
        <v>14</v>
      </c>
      <c r="V220" s="190" t="s">
        <v>13</v>
      </c>
      <c r="W220" s="190" t="s">
        <v>14</v>
      </c>
      <c r="X220" s="189" t="s">
        <v>15</v>
      </c>
      <c r="Y220" s="191" t="s">
        <v>150</v>
      </c>
      <c r="Z220" s="192">
        <v>40851</v>
      </c>
      <c r="AA220" s="192"/>
      <c r="AB220" s="193" t="s">
        <v>17</v>
      </c>
    </row>
    <row r="221" spans="1:28" s="156" customFormat="1" ht="118.95" customHeight="1" x14ac:dyDescent="0.25">
      <c r="A221" s="268">
        <f t="shared" si="3"/>
        <v>209</v>
      </c>
      <c r="B221" s="186" t="s">
        <v>141</v>
      </c>
      <c r="C221" s="187" t="s">
        <v>1071</v>
      </c>
      <c r="D221" s="187" t="s">
        <v>355</v>
      </c>
      <c r="E221" s="188" t="s">
        <v>2</v>
      </c>
      <c r="F221" s="189" t="s">
        <v>1731</v>
      </c>
      <c r="G221" s="190" t="s">
        <v>4</v>
      </c>
      <c r="H221" s="190" t="s">
        <v>32</v>
      </c>
      <c r="I221" s="190" t="s">
        <v>50</v>
      </c>
      <c r="J221" s="190" t="s">
        <v>1038</v>
      </c>
      <c r="K221" s="190" t="s">
        <v>344</v>
      </c>
      <c r="L221" s="191" t="str">
        <f>IF(K221="","",VLOOKUP(K221,Listas!$O$3:$P$37,2,FALSE))</f>
        <v>SUBDIRECTOR(A) GENERAL DE EXTRANJERÍA</v>
      </c>
      <c r="M221" s="190" t="s">
        <v>353</v>
      </c>
      <c r="N221" s="190" t="s">
        <v>356</v>
      </c>
      <c r="O221" s="190" t="s">
        <v>10</v>
      </c>
      <c r="P221" s="190" t="s">
        <v>35</v>
      </c>
      <c r="Q221" s="190" t="s">
        <v>35</v>
      </c>
      <c r="R221" s="186" t="s">
        <v>14</v>
      </c>
      <c r="S221" s="190" t="s">
        <v>14</v>
      </c>
      <c r="T221" s="190" t="s">
        <v>14</v>
      </c>
      <c r="U221" s="190" t="s">
        <v>14</v>
      </c>
      <c r="V221" s="190" t="s">
        <v>14</v>
      </c>
      <c r="W221" s="190" t="s">
        <v>14</v>
      </c>
      <c r="X221" s="189" t="s">
        <v>15</v>
      </c>
      <c r="Y221" s="191" t="s">
        <v>347</v>
      </c>
      <c r="Z221" s="192">
        <v>40852</v>
      </c>
      <c r="AA221" s="192"/>
      <c r="AB221" s="193" t="s">
        <v>17</v>
      </c>
    </row>
    <row r="222" spans="1:28" s="156" customFormat="1" ht="118.95" customHeight="1" x14ac:dyDescent="0.25">
      <c r="A222" s="268">
        <f t="shared" si="3"/>
        <v>210</v>
      </c>
      <c r="B222" s="186" t="s">
        <v>27</v>
      </c>
      <c r="C222" s="187" t="s">
        <v>28</v>
      </c>
      <c r="D222" s="187" t="s">
        <v>348</v>
      </c>
      <c r="E222" s="188" t="s">
        <v>2</v>
      </c>
      <c r="F222" s="189" t="s">
        <v>1731</v>
      </c>
      <c r="G222" s="190" t="s">
        <v>4</v>
      </c>
      <c r="H222" s="190" t="s">
        <v>32</v>
      </c>
      <c r="I222" s="190" t="s">
        <v>50</v>
      </c>
      <c r="J222" s="190" t="s">
        <v>1038</v>
      </c>
      <c r="K222" s="190" t="s">
        <v>344</v>
      </c>
      <c r="L222" s="191" t="str">
        <f>IF(K222="","",VLOOKUP(K222,Listas!$O$3:$P$37,2,FALSE))</f>
        <v>SUBDIRECTOR(A) GENERAL DE EXTRANJERÍA</v>
      </c>
      <c r="M222" s="190" t="s">
        <v>353</v>
      </c>
      <c r="N222" s="190" t="s">
        <v>354</v>
      </c>
      <c r="O222" s="190" t="s">
        <v>21</v>
      </c>
      <c r="P222" s="190" t="s">
        <v>35</v>
      </c>
      <c r="Q222" s="190" t="s">
        <v>11</v>
      </c>
      <c r="R222" s="186" t="s">
        <v>14</v>
      </c>
      <c r="S222" s="190" t="s">
        <v>14</v>
      </c>
      <c r="T222" s="190" t="s">
        <v>14</v>
      </c>
      <c r="U222" s="190" t="s">
        <v>14</v>
      </c>
      <c r="V222" s="190" t="s">
        <v>14</v>
      </c>
      <c r="W222" s="190" t="s">
        <v>14</v>
      </c>
      <c r="X222" s="189" t="s">
        <v>15</v>
      </c>
      <c r="Y222" s="191" t="s">
        <v>22</v>
      </c>
      <c r="Z222" s="192">
        <v>40853</v>
      </c>
      <c r="AA222" s="192"/>
      <c r="AB222" s="193" t="s">
        <v>17</v>
      </c>
    </row>
    <row r="223" spans="1:28" s="156" customFormat="1" ht="118.95" customHeight="1" x14ac:dyDescent="0.25">
      <c r="A223" s="268">
        <f t="shared" si="3"/>
        <v>211</v>
      </c>
      <c r="B223" s="186" t="s">
        <v>27</v>
      </c>
      <c r="C223" s="187" t="s">
        <v>1116</v>
      </c>
      <c r="D223" s="187" t="s">
        <v>349</v>
      </c>
      <c r="E223" s="188" t="s">
        <v>2</v>
      </c>
      <c r="F223" s="189" t="s">
        <v>1731</v>
      </c>
      <c r="G223" s="190" t="s">
        <v>4</v>
      </c>
      <c r="H223" s="190" t="s">
        <v>32</v>
      </c>
      <c r="I223" s="190" t="s">
        <v>50</v>
      </c>
      <c r="J223" s="190" t="s">
        <v>1038</v>
      </c>
      <c r="K223" s="190" t="s">
        <v>344</v>
      </c>
      <c r="L223" s="191" t="str">
        <f>IF(K223="","",VLOOKUP(K223,Listas!$O$3:$P$37,2,FALSE))</f>
        <v>SUBDIRECTOR(A) GENERAL DE EXTRANJERÍA</v>
      </c>
      <c r="M223" s="190" t="s">
        <v>353</v>
      </c>
      <c r="N223" s="190" t="s">
        <v>354</v>
      </c>
      <c r="O223" s="190" t="s">
        <v>21</v>
      </c>
      <c r="P223" s="190" t="s">
        <v>35</v>
      </c>
      <c r="Q223" s="190" t="s">
        <v>11</v>
      </c>
      <c r="R223" s="186" t="s">
        <v>14</v>
      </c>
      <c r="S223" s="190" t="s">
        <v>14</v>
      </c>
      <c r="T223" s="190" t="s">
        <v>14</v>
      </c>
      <c r="U223" s="190" t="s">
        <v>14</v>
      </c>
      <c r="V223" s="190" t="s">
        <v>14</v>
      </c>
      <c r="W223" s="190" t="s">
        <v>14</v>
      </c>
      <c r="X223" s="189" t="s">
        <v>15</v>
      </c>
      <c r="Y223" s="191" t="s">
        <v>22</v>
      </c>
      <c r="Z223" s="192">
        <v>40854</v>
      </c>
      <c r="AA223" s="192"/>
      <c r="AB223" s="193" t="s">
        <v>17</v>
      </c>
    </row>
    <row r="224" spans="1:28" s="156" customFormat="1" ht="118.95" customHeight="1" x14ac:dyDescent="0.25">
      <c r="A224" s="268">
        <f t="shared" si="3"/>
        <v>212</v>
      </c>
      <c r="B224" s="186" t="s">
        <v>53</v>
      </c>
      <c r="C224" s="187" t="s">
        <v>1120</v>
      </c>
      <c r="D224" s="187" t="s">
        <v>1733</v>
      </c>
      <c r="E224" s="188" t="s">
        <v>2</v>
      </c>
      <c r="F224" s="189" t="s">
        <v>1731</v>
      </c>
      <c r="G224" s="190" t="s">
        <v>4</v>
      </c>
      <c r="H224" s="190" t="s">
        <v>32</v>
      </c>
      <c r="I224" s="190" t="s">
        <v>50</v>
      </c>
      <c r="J224" s="190" t="s">
        <v>1038</v>
      </c>
      <c r="K224" s="190" t="s">
        <v>344</v>
      </c>
      <c r="L224" s="191" t="str">
        <f>IF(K224="","",VLOOKUP(K224,Listas!$O$3:$P$37,2,FALSE))</f>
        <v>SUBDIRECTOR(A) GENERAL DE EXTRANJERÍA</v>
      </c>
      <c r="M224" s="190" t="s">
        <v>353</v>
      </c>
      <c r="N224" s="190" t="s">
        <v>354</v>
      </c>
      <c r="O224" s="190" t="s">
        <v>34</v>
      </c>
      <c r="P224" s="190" t="s">
        <v>35</v>
      </c>
      <c r="Q224" s="190" t="s">
        <v>11</v>
      </c>
      <c r="R224" s="186" t="s">
        <v>14</v>
      </c>
      <c r="S224" s="190" t="s">
        <v>14</v>
      </c>
      <c r="T224" s="190" t="s">
        <v>14</v>
      </c>
      <c r="U224" s="190" t="s">
        <v>14</v>
      </c>
      <c r="V224" s="190" t="s">
        <v>14</v>
      </c>
      <c r="W224" s="190" t="s">
        <v>14</v>
      </c>
      <c r="X224" s="189" t="s">
        <v>15</v>
      </c>
      <c r="Y224" s="191" t="s">
        <v>150</v>
      </c>
      <c r="Z224" s="192">
        <v>40855</v>
      </c>
      <c r="AA224" s="192"/>
      <c r="AB224" s="193" t="s">
        <v>17</v>
      </c>
    </row>
    <row r="225" spans="1:28" s="156" customFormat="1" ht="118.95" customHeight="1" x14ac:dyDescent="0.25">
      <c r="A225" s="268">
        <f t="shared" si="3"/>
        <v>213</v>
      </c>
      <c r="B225" s="186" t="s">
        <v>236</v>
      </c>
      <c r="C225" s="187" t="s">
        <v>1121</v>
      </c>
      <c r="D225" s="187" t="s">
        <v>1733</v>
      </c>
      <c r="E225" s="188" t="s">
        <v>2</v>
      </c>
      <c r="F225" s="189" t="s">
        <v>1731</v>
      </c>
      <c r="G225" s="190" t="s">
        <v>4</v>
      </c>
      <c r="H225" s="190" t="s">
        <v>32</v>
      </c>
      <c r="I225" s="190" t="s">
        <v>50</v>
      </c>
      <c r="J225" s="190" t="s">
        <v>1038</v>
      </c>
      <c r="K225" s="190" t="s">
        <v>344</v>
      </c>
      <c r="L225" s="191" t="str">
        <f>IF(K225="","",VLOOKUP(K225,Listas!$O$3:$P$37,2,FALSE))</f>
        <v>SUBDIRECTOR(A) GENERAL DE EXTRANJERÍA</v>
      </c>
      <c r="M225" s="190" t="s">
        <v>353</v>
      </c>
      <c r="N225" s="190" t="s">
        <v>354</v>
      </c>
      <c r="O225" s="190" t="s">
        <v>21</v>
      </c>
      <c r="P225" s="190" t="s">
        <v>35</v>
      </c>
      <c r="Q225" s="190" t="s">
        <v>11</v>
      </c>
      <c r="R225" s="186" t="s">
        <v>14</v>
      </c>
      <c r="S225" s="190" t="s">
        <v>14</v>
      </c>
      <c r="T225" s="190" t="s">
        <v>14</v>
      </c>
      <c r="U225" s="190" t="s">
        <v>14</v>
      </c>
      <c r="V225" s="190" t="s">
        <v>14</v>
      </c>
      <c r="W225" s="190" t="s">
        <v>14</v>
      </c>
      <c r="X225" s="189" t="s">
        <v>15</v>
      </c>
      <c r="Y225" s="191" t="s">
        <v>22</v>
      </c>
      <c r="Z225" s="192">
        <v>40856</v>
      </c>
      <c r="AA225" s="192"/>
      <c r="AB225" s="193" t="s">
        <v>17</v>
      </c>
    </row>
    <row r="226" spans="1:28" s="156" customFormat="1" ht="118.95" customHeight="1" x14ac:dyDescent="0.25">
      <c r="A226" s="268">
        <f t="shared" si="3"/>
        <v>214</v>
      </c>
      <c r="B226" s="186" t="s">
        <v>31</v>
      </c>
      <c r="C226" s="187" t="s">
        <v>715</v>
      </c>
      <c r="D226" s="187" t="s">
        <v>1653</v>
      </c>
      <c r="E226" s="188" t="s">
        <v>719</v>
      </c>
      <c r="F226" s="189" t="s">
        <v>1333</v>
      </c>
      <c r="G226" s="190" t="s">
        <v>49</v>
      </c>
      <c r="H226" s="190" t="s">
        <v>5</v>
      </c>
      <c r="I226" s="190" t="s">
        <v>73</v>
      </c>
      <c r="J226" s="190" t="s">
        <v>1038</v>
      </c>
      <c r="K226" s="190" t="s">
        <v>344</v>
      </c>
      <c r="L226" s="191" t="str">
        <f>IF(K226="","",VLOOKUP(K226,Listas!$O$3:$P$37,2,FALSE))</f>
        <v>SUBDIRECTOR(A) GENERAL DE EXTRANJERÍA</v>
      </c>
      <c r="M226" s="190" t="s">
        <v>51</v>
      </c>
      <c r="N226" s="190" t="s">
        <v>1334</v>
      </c>
      <c r="O226" s="190" t="s">
        <v>34</v>
      </c>
      <c r="P226" s="190" t="s">
        <v>12</v>
      </c>
      <c r="Q226" s="190" t="s">
        <v>12</v>
      </c>
      <c r="R226" s="186" t="s">
        <v>13</v>
      </c>
      <c r="S226" s="190" t="s">
        <v>13</v>
      </c>
      <c r="T226" s="190" t="s">
        <v>13</v>
      </c>
      <c r="U226" s="190" t="s">
        <v>13</v>
      </c>
      <c r="V226" s="190" t="s">
        <v>13</v>
      </c>
      <c r="W226" s="190" t="s">
        <v>14</v>
      </c>
      <c r="X226" s="189" t="s">
        <v>1335</v>
      </c>
      <c r="Y226" s="191" t="s">
        <v>22</v>
      </c>
      <c r="Z226" s="192">
        <v>43687</v>
      </c>
      <c r="AA226" s="192"/>
      <c r="AB226" s="193" t="s">
        <v>17</v>
      </c>
    </row>
    <row r="227" spans="1:28" s="156" customFormat="1" ht="118.95" customHeight="1" x14ac:dyDescent="0.25">
      <c r="A227" s="268">
        <f t="shared" si="3"/>
        <v>215</v>
      </c>
      <c r="B227" s="186" t="s">
        <v>31</v>
      </c>
      <c r="C227" s="187" t="s">
        <v>1336</v>
      </c>
      <c r="D227" s="187" t="s">
        <v>1337</v>
      </c>
      <c r="E227" s="188" t="s">
        <v>719</v>
      </c>
      <c r="F227" s="189" t="s">
        <v>1338</v>
      </c>
      <c r="G227" s="190" t="s">
        <v>4</v>
      </c>
      <c r="H227" s="190" t="s">
        <v>63</v>
      </c>
      <c r="I227" s="190" t="s">
        <v>73</v>
      </c>
      <c r="J227" s="190" t="s">
        <v>1038</v>
      </c>
      <c r="K227" s="190" t="s">
        <v>344</v>
      </c>
      <c r="L227" s="191" t="str">
        <f>IF(K227="","",VLOOKUP(K227,Listas!$O$3:$P$37,2,FALSE))</f>
        <v>SUBDIRECTOR(A) GENERAL DE EXTRANJERÍA</v>
      </c>
      <c r="M227" s="190" t="s">
        <v>1339</v>
      </c>
      <c r="N227" s="190" t="s">
        <v>1340</v>
      </c>
      <c r="O227" s="190" t="s">
        <v>34</v>
      </c>
      <c r="P227" s="190" t="s">
        <v>12</v>
      </c>
      <c r="Q227" s="190" t="s">
        <v>35</v>
      </c>
      <c r="R227" s="186" t="s">
        <v>14</v>
      </c>
      <c r="S227" s="190" t="s">
        <v>13</v>
      </c>
      <c r="T227" s="190" t="s">
        <v>13</v>
      </c>
      <c r="U227" s="190" t="s">
        <v>13</v>
      </c>
      <c r="V227" s="190" t="s">
        <v>13</v>
      </c>
      <c r="W227" s="190" t="s">
        <v>14</v>
      </c>
      <c r="X227" s="189" t="s">
        <v>1341</v>
      </c>
      <c r="Y227" s="191" t="s">
        <v>22</v>
      </c>
      <c r="Z227" s="192">
        <v>45085</v>
      </c>
      <c r="AA227" s="192"/>
      <c r="AB227" s="193" t="s">
        <v>17</v>
      </c>
    </row>
    <row r="228" spans="1:28" s="156" customFormat="1" ht="118.95" customHeight="1" x14ac:dyDescent="0.25">
      <c r="A228" s="268">
        <f t="shared" si="3"/>
        <v>216</v>
      </c>
      <c r="B228" s="186" t="s">
        <v>31</v>
      </c>
      <c r="C228" s="187" t="s">
        <v>1305</v>
      </c>
      <c r="D228" s="187" t="s">
        <v>1306</v>
      </c>
      <c r="E228" s="188" t="s">
        <v>719</v>
      </c>
      <c r="F228" s="189" t="s">
        <v>1307</v>
      </c>
      <c r="G228" s="190" t="s">
        <v>4</v>
      </c>
      <c r="H228" s="190" t="s">
        <v>5</v>
      </c>
      <c r="I228" s="190" t="s">
        <v>359</v>
      </c>
      <c r="J228" s="190" t="s">
        <v>1038</v>
      </c>
      <c r="K228" s="190" t="s">
        <v>344</v>
      </c>
      <c r="L228" s="191" t="str">
        <f>IF(K228="","",VLOOKUP(K228,Listas!$O$3:$P$37,2,FALSE))</f>
        <v>SUBDIRECTOR(A) GENERAL DE EXTRANJERÍA</v>
      </c>
      <c r="M228" s="190" t="s">
        <v>51</v>
      </c>
      <c r="N228" s="190" t="s">
        <v>1331</v>
      </c>
      <c r="O228" s="190" t="s">
        <v>34</v>
      </c>
      <c r="P228" s="190" t="s">
        <v>12</v>
      </c>
      <c r="Q228" s="190" t="s">
        <v>35</v>
      </c>
      <c r="R228" s="186" t="s">
        <v>14</v>
      </c>
      <c r="S228" s="190" t="s">
        <v>13</v>
      </c>
      <c r="T228" s="190" t="s">
        <v>13</v>
      </c>
      <c r="U228" s="190" t="s">
        <v>13</v>
      </c>
      <c r="V228" s="190" t="s">
        <v>13</v>
      </c>
      <c r="W228" s="190" t="s">
        <v>14</v>
      </c>
      <c r="X228" s="189" t="s">
        <v>1666</v>
      </c>
      <c r="Y228" s="191" t="s">
        <v>22</v>
      </c>
      <c r="Z228" s="192">
        <v>41558</v>
      </c>
      <c r="AA228" s="192"/>
      <c r="AB228" s="193" t="s">
        <v>17</v>
      </c>
    </row>
    <row r="229" spans="1:28" s="156" customFormat="1" ht="118.95" customHeight="1" x14ac:dyDescent="0.25">
      <c r="A229" s="268">
        <f t="shared" si="3"/>
        <v>217</v>
      </c>
      <c r="B229" s="186" t="s">
        <v>2</v>
      </c>
      <c r="C229" s="187" t="s">
        <v>1327</v>
      </c>
      <c r="D229" s="187" t="s">
        <v>1330</v>
      </c>
      <c r="E229" s="188" t="s">
        <v>2</v>
      </c>
      <c r="F229" s="189" t="s">
        <v>1329</v>
      </c>
      <c r="G229" s="190" t="s">
        <v>4</v>
      </c>
      <c r="H229" s="190" t="s">
        <v>63</v>
      </c>
      <c r="I229" s="190" t="s">
        <v>359</v>
      </c>
      <c r="J229" s="190" t="s">
        <v>1038</v>
      </c>
      <c r="K229" s="190" t="s">
        <v>344</v>
      </c>
      <c r="L229" s="191" t="str">
        <f>IF(K229="","",VLOOKUP(K229,Listas!$O$3:$P$37,2,FALSE))</f>
        <v>SUBDIRECTOR(A) GENERAL DE EXTRANJERÍA</v>
      </c>
      <c r="M229" s="190" t="s">
        <v>345</v>
      </c>
      <c r="N229" s="190" t="s">
        <v>1331</v>
      </c>
      <c r="O229" s="190" t="s">
        <v>34</v>
      </c>
      <c r="P229" s="190" t="s">
        <v>11</v>
      </c>
      <c r="Q229" s="190" t="s">
        <v>11</v>
      </c>
      <c r="R229" s="186" t="s">
        <v>14</v>
      </c>
      <c r="S229" s="190" t="s">
        <v>13</v>
      </c>
      <c r="T229" s="190" t="s">
        <v>13</v>
      </c>
      <c r="U229" s="190" t="s">
        <v>13</v>
      </c>
      <c r="V229" s="190" t="s">
        <v>13</v>
      </c>
      <c r="W229" s="190" t="s">
        <v>14</v>
      </c>
      <c r="X229" s="189" t="s">
        <v>15</v>
      </c>
      <c r="Y229" s="191" t="s">
        <v>22</v>
      </c>
      <c r="Z229" s="192">
        <v>42339</v>
      </c>
      <c r="AA229" s="192"/>
      <c r="AB229" s="193" t="s">
        <v>17</v>
      </c>
    </row>
    <row r="230" spans="1:28" s="156" customFormat="1" ht="118.95" customHeight="1" x14ac:dyDescent="0.25">
      <c r="A230" s="268">
        <f t="shared" si="3"/>
        <v>218</v>
      </c>
      <c r="B230" s="186" t="s">
        <v>101</v>
      </c>
      <c r="C230" s="187" t="s">
        <v>1328</v>
      </c>
      <c r="D230" s="187" t="s">
        <v>1420</v>
      </c>
      <c r="E230" s="188" t="s">
        <v>357</v>
      </c>
      <c r="F230" s="189" t="s">
        <v>358</v>
      </c>
      <c r="G230" s="190" t="s">
        <v>49</v>
      </c>
      <c r="H230" s="190" t="s">
        <v>5</v>
      </c>
      <c r="I230" s="190" t="s">
        <v>359</v>
      </c>
      <c r="J230" s="190" t="s">
        <v>1038</v>
      </c>
      <c r="K230" s="190" t="s">
        <v>344</v>
      </c>
      <c r="L230" s="191" t="str">
        <f>IF(K230="","",VLOOKUP(K230,Listas!$O$3:$P$37,2,FALSE))</f>
        <v>SUBDIRECTOR(A) GENERAL DE EXTRANJERÍA</v>
      </c>
      <c r="M230" s="190" t="s">
        <v>345</v>
      </c>
      <c r="N230" s="190" t="s">
        <v>1332</v>
      </c>
      <c r="O230" s="190" t="s">
        <v>34</v>
      </c>
      <c r="P230" s="190" t="s">
        <v>11</v>
      </c>
      <c r="Q230" s="190" t="s">
        <v>35</v>
      </c>
      <c r="R230" s="186" t="s">
        <v>14</v>
      </c>
      <c r="S230" s="190" t="s">
        <v>13</v>
      </c>
      <c r="T230" s="190" t="s">
        <v>13</v>
      </c>
      <c r="U230" s="190" t="s">
        <v>13</v>
      </c>
      <c r="V230" s="190" t="s">
        <v>13</v>
      </c>
      <c r="W230" s="190" t="s">
        <v>14</v>
      </c>
      <c r="X230" s="189" t="s">
        <v>15</v>
      </c>
      <c r="Y230" s="191" t="s">
        <v>22</v>
      </c>
      <c r="Z230" s="192">
        <v>44896</v>
      </c>
      <c r="AA230" s="192"/>
      <c r="AB230" s="193" t="s">
        <v>17</v>
      </c>
    </row>
    <row r="231" spans="1:28" s="156" customFormat="1" ht="118.95" customHeight="1" x14ac:dyDescent="0.25">
      <c r="A231" s="268">
        <f t="shared" si="3"/>
        <v>219</v>
      </c>
      <c r="B231" s="186" t="s">
        <v>101</v>
      </c>
      <c r="C231" s="187" t="s">
        <v>1302</v>
      </c>
      <c r="D231" s="187" t="s">
        <v>1670</v>
      </c>
      <c r="E231" s="188" t="s">
        <v>357</v>
      </c>
      <c r="F231" s="189" t="s">
        <v>358</v>
      </c>
      <c r="G231" s="190" t="s">
        <v>49</v>
      </c>
      <c r="H231" s="190" t="s">
        <v>5</v>
      </c>
      <c r="I231" s="190" t="s">
        <v>359</v>
      </c>
      <c r="J231" s="190" t="s">
        <v>1038</v>
      </c>
      <c r="K231" s="190" t="s">
        <v>344</v>
      </c>
      <c r="L231" s="191" t="str">
        <f>IF(K231="","",VLOOKUP(K231,Listas!$O$3:$P$37,2,FALSE))</f>
        <v>SUBDIRECTOR(A) GENERAL DE EXTRANJERÍA</v>
      </c>
      <c r="M231" s="190" t="s">
        <v>345</v>
      </c>
      <c r="N231" s="190" t="s">
        <v>1331</v>
      </c>
      <c r="O231" s="190" t="s">
        <v>34</v>
      </c>
      <c r="P231" s="190" t="s">
        <v>35</v>
      </c>
      <c r="Q231" s="190" t="s">
        <v>12</v>
      </c>
      <c r="R231" s="186" t="s">
        <v>14</v>
      </c>
      <c r="S231" s="190" t="s">
        <v>13</v>
      </c>
      <c r="T231" s="190" t="s">
        <v>13</v>
      </c>
      <c r="U231" s="190" t="s">
        <v>13</v>
      </c>
      <c r="V231" s="190" t="s">
        <v>13</v>
      </c>
      <c r="W231" s="190" t="s">
        <v>14</v>
      </c>
      <c r="X231" s="189" t="s">
        <v>15</v>
      </c>
      <c r="Y231" s="191" t="s">
        <v>22</v>
      </c>
      <c r="Z231" s="192">
        <v>40859</v>
      </c>
      <c r="AA231" s="192"/>
      <c r="AB231" s="193" t="s">
        <v>17</v>
      </c>
    </row>
    <row r="232" spans="1:28" s="156" customFormat="1" ht="118.95" customHeight="1" x14ac:dyDescent="0.25">
      <c r="A232" s="268">
        <f t="shared" si="3"/>
        <v>220</v>
      </c>
      <c r="B232" s="186" t="s">
        <v>30</v>
      </c>
      <c r="C232" s="187" t="s">
        <v>1303</v>
      </c>
      <c r="D232" s="187" t="s">
        <v>1671</v>
      </c>
      <c r="E232" s="188" t="s">
        <v>31</v>
      </c>
      <c r="F232" s="189" t="s">
        <v>358</v>
      </c>
      <c r="G232" s="190" t="s">
        <v>359</v>
      </c>
      <c r="H232" s="190" t="s">
        <v>32</v>
      </c>
      <c r="I232" s="190" t="s">
        <v>359</v>
      </c>
      <c r="J232" s="190" t="s">
        <v>1038</v>
      </c>
      <c r="K232" s="190" t="s">
        <v>344</v>
      </c>
      <c r="L232" s="191" t="str">
        <f>IF(K232="","",VLOOKUP(K232,Listas!$O$3:$P$37,2,FALSE))</f>
        <v>SUBDIRECTOR(A) GENERAL DE EXTRANJERÍA</v>
      </c>
      <c r="M232" s="190" t="s">
        <v>345</v>
      </c>
      <c r="N232" s="190" t="s">
        <v>1332</v>
      </c>
      <c r="O232" s="190" t="s">
        <v>34</v>
      </c>
      <c r="P232" s="190" t="s">
        <v>11</v>
      </c>
      <c r="Q232" s="190" t="s">
        <v>11</v>
      </c>
      <c r="R232" s="186" t="s">
        <v>14</v>
      </c>
      <c r="S232" s="190" t="s">
        <v>13</v>
      </c>
      <c r="T232" s="190" t="s">
        <v>14</v>
      </c>
      <c r="U232" s="190" t="s">
        <v>14</v>
      </c>
      <c r="V232" s="190" t="s">
        <v>14</v>
      </c>
      <c r="W232" s="190" t="s">
        <v>14</v>
      </c>
      <c r="X232" s="189" t="s">
        <v>15</v>
      </c>
      <c r="Y232" s="191" t="s">
        <v>22</v>
      </c>
      <c r="Z232" s="192">
        <v>40859</v>
      </c>
      <c r="AA232" s="192"/>
      <c r="AB232" s="193" t="s">
        <v>17</v>
      </c>
    </row>
    <row r="233" spans="1:28" s="156" customFormat="1" ht="118.95" customHeight="1" x14ac:dyDescent="0.25">
      <c r="A233" s="268">
        <f t="shared" si="3"/>
        <v>221</v>
      </c>
      <c r="B233" s="186" t="s">
        <v>61</v>
      </c>
      <c r="C233" s="187" t="s">
        <v>1062</v>
      </c>
      <c r="D233" s="187" t="s">
        <v>1055</v>
      </c>
      <c r="E233" s="188" t="s">
        <v>61</v>
      </c>
      <c r="F233" s="189" t="s">
        <v>358</v>
      </c>
      <c r="G233" s="190" t="s">
        <v>359</v>
      </c>
      <c r="H233" s="190" t="s">
        <v>32</v>
      </c>
      <c r="I233" s="190" t="s">
        <v>359</v>
      </c>
      <c r="J233" s="190" t="s">
        <v>1038</v>
      </c>
      <c r="K233" s="190" t="s">
        <v>344</v>
      </c>
      <c r="L233" s="191" t="str">
        <f>IF(K233="","",VLOOKUP(K233,Listas!$O$3:$P$37,2,FALSE))</f>
        <v>SUBDIRECTOR(A) GENERAL DE EXTRANJERÍA</v>
      </c>
      <c r="M233" s="190" t="s">
        <v>345</v>
      </c>
      <c r="N233" s="190" t="s">
        <v>1331</v>
      </c>
      <c r="O233" s="190" t="s">
        <v>1767</v>
      </c>
      <c r="P233" s="190" t="s">
        <v>1767</v>
      </c>
      <c r="Q233" s="190" t="s">
        <v>12</v>
      </c>
      <c r="R233" s="186" t="s">
        <v>14</v>
      </c>
      <c r="S233" s="190" t="s">
        <v>14</v>
      </c>
      <c r="T233" s="190" t="s">
        <v>14</v>
      </c>
      <c r="U233" s="190" t="s">
        <v>14</v>
      </c>
      <c r="V233" s="190" t="s">
        <v>14</v>
      </c>
      <c r="W233" s="190" t="s">
        <v>14</v>
      </c>
      <c r="X233" s="189" t="s">
        <v>15</v>
      </c>
      <c r="Y233" s="191" t="s">
        <v>22</v>
      </c>
      <c r="Z233" s="192">
        <v>40848</v>
      </c>
      <c r="AA233" s="192"/>
      <c r="AB233" s="193" t="s">
        <v>17</v>
      </c>
    </row>
    <row r="234" spans="1:28" s="156" customFormat="1" ht="118.95" customHeight="1" x14ac:dyDescent="0.25">
      <c r="A234" s="268">
        <f t="shared" si="3"/>
        <v>222</v>
      </c>
      <c r="B234" s="186" t="s">
        <v>265</v>
      </c>
      <c r="C234" s="187" t="s">
        <v>1568</v>
      </c>
      <c r="D234" s="187" t="s">
        <v>267</v>
      </c>
      <c r="E234" s="188" t="s">
        <v>2</v>
      </c>
      <c r="F234" s="189" t="s">
        <v>1270</v>
      </c>
      <c r="G234" s="190" t="s">
        <v>4</v>
      </c>
      <c r="H234" s="190" t="s">
        <v>63</v>
      </c>
      <c r="I234" s="190" t="s">
        <v>50</v>
      </c>
      <c r="J234" s="190" t="s">
        <v>1038</v>
      </c>
      <c r="K234" s="190" t="s">
        <v>362</v>
      </c>
      <c r="L234" s="191" t="str">
        <f>IF(K234="","",VLOOKUP(K234,Listas!$O$3:$P$37,2,FALSE))</f>
        <v>SUBDIRECTOR(A) GENERAL DE CONTROL MIGRATORIO</v>
      </c>
      <c r="M234" s="190" t="s">
        <v>1569</v>
      </c>
      <c r="N234" s="190" t="s">
        <v>1268</v>
      </c>
      <c r="O234" s="190" t="s">
        <v>78</v>
      </c>
      <c r="P234" s="190" t="s">
        <v>12</v>
      </c>
      <c r="Q234" s="190" t="s">
        <v>12</v>
      </c>
      <c r="R234" s="186" t="s">
        <v>14</v>
      </c>
      <c r="S234" s="190" t="s">
        <v>13</v>
      </c>
      <c r="T234" s="190" t="s">
        <v>13</v>
      </c>
      <c r="U234" s="190" t="s">
        <v>13</v>
      </c>
      <c r="V234" s="190" t="s">
        <v>13</v>
      </c>
      <c r="W234" s="190" t="s">
        <v>14</v>
      </c>
      <c r="X234" s="189" t="s">
        <v>1734</v>
      </c>
      <c r="Y234" s="191" t="s">
        <v>300</v>
      </c>
      <c r="Z234" s="192">
        <v>40847</v>
      </c>
      <c r="AA234" s="192"/>
      <c r="AB234" s="193" t="s">
        <v>17</v>
      </c>
    </row>
    <row r="235" spans="1:28" s="156" customFormat="1" ht="118.95" customHeight="1" x14ac:dyDescent="0.25">
      <c r="A235" s="268">
        <f t="shared" si="3"/>
        <v>223</v>
      </c>
      <c r="B235" s="186" t="s">
        <v>60</v>
      </c>
      <c r="C235" s="187" t="s">
        <v>1570</v>
      </c>
      <c r="D235" s="187" t="s">
        <v>1571</v>
      </c>
      <c r="E235" s="188" t="s">
        <v>2</v>
      </c>
      <c r="F235" s="189" t="s">
        <v>1572</v>
      </c>
      <c r="G235" s="190" t="s">
        <v>4</v>
      </c>
      <c r="H235" s="190" t="s">
        <v>5</v>
      </c>
      <c r="I235" s="190" t="s">
        <v>50</v>
      </c>
      <c r="J235" s="190" t="s">
        <v>1038</v>
      </c>
      <c r="K235" s="190" t="s">
        <v>362</v>
      </c>
      <c r="L235" s="191" t="str">
        <f>IF(K235="","",VLOOKUP(K235,Listas!$O$3:$P$37,2,FALSE))</f>
        <v>SUBDIRECTOR(A) GENERAL DE CONTROL MIGRATORIO</v>
      </c>
      <c r="M235" s="190" t="s">
        <v>1569</v>
      </c>
      <c r="N235" s="190" t="s">
        <v>1268</v>
      </c>
      <c r="O235" s="190" t="s">
        <v>34</v>
      </c>
      <c r="P235" s="190" t="s">
        <v>12</v>
      </c>
      <c r="Q235" s="190" t="s">
        <v>12</v>
      </c>
      <c r="R235" s="186" t="s">
        <v>14</v>
      </c>
      <c r="S235" s="190" t="s">
        <v>14</v>
      </c>
      <c r="T235" s="190" t="s">
        <v>13</v>
      </c>
      <c r="U235" s="190" t="s">
        <v>13</v>
      </c>
      <c r="V235" s="190" t="s">
        <v>13</v>
      </c>
      <c r="W235" s="190" t="s">
        <v>14</v>
      </c>
      <c r="X235" s="189" t="s">
        <v>1573</v>
      </c>
      <c r="Y235" s="191" t="s">
        <v>1574</v>
      </c>
      <c r="Z235" s="192">
        <v>40847</v>
      </c>
      <c r="AA235" s="192"/>
      <c r="AB235" s="193" t="s">
        <v>17</v>
      </c>
    </row>
    <row r="236" spans="1:28" s="156" customFormat="1" ht="118.95" customHeight="1" x14ac:dyDescent="0.25">
      <c r="A236" s="268">
        <f t="shared" si="3"/>
        <v>224</v>
      </c>
      <c r="B236" s="186" t="s">
        <v>89</v>
      </c>
      <c r="C236" s="187" t="s">
        <v>1575</v>
      </c>
      <c r="D236" s="187" t="s">
        <v>1576</v>
      </c>
      <c r="E236" s="188" t="s">
        <v>2</v>
      </c>
      <c r="F236" s="189" t="s">
        <v>1572</v>
      </c>
      <c r="G236" s="190" t="s">
        <v>4</v>
      </c>
      <c r="H236" s="190" t="s">
        <v>63</v>
      </c>
      <c r="I236" s="190" t="s">
        <v>50</v>
      </c>
      <c r="J236" s="190" t="s">
        <v>1038</v>
      </c>
      <c r="K236" s="190" t="s">
        <v>362</v>
      </c>
      <c r="L236" s="191" t="str">
        <f>IF(K236="","",VLOOKUP(K236,Listas!$O$3:$P$37,2,FALSE))</f>
        <v>SUBDIRECTOR(A) GENERAL DE CONTROL MIGRATORIO</v>
      </c>
      <c r="M236" s="190" t="s">
        <v>1569</v>
      </c>
      <c r="N236" s="190" t="s">
        <v>1268</v>
      </c>
      <c r="O236" s="190" t="s">
        <v>34</v>
      </c>
      <c r="P236" s="190" t="s">
        <v>12</v>
      </c>
      <c r="Q236" s="190" t="s">
        <v>12</v>
      </c>
      <c r="R236" s="186" t="s">
        <v>14</v>
      </c>
      <c r="S236" s="190" t="s">
        <v>14</v>
      </c>
      <c r="T236" s="190" t="s">
        <v>14</v>
      </c>
      <c r="U236" s="190" t="s">
        <v>14</v>
      </c>
      <c r="V236" s="190" t="s">
        <v>14</v>
      </c>
      <c r="W236" s="190" t="s">
        <v>14</v>
      </c>
      <c r="X236" s="189" t="s">
        <v>1577</v>
      </c>
      <c r="Y236" s="191" t="s">
        <v>1574</v>
      </c>
      <c r="Z236" s="192">
        <v>40847</v>
      </c>
      <c r="AA236" s="192"/>
      <c r="AB236" s="193" t="s">
        <v>17</v>
      </c>
    </row>
    <row r="237" spans="1:28" s="156" customFormat="1" ht="118.95" customHeight="1" x14ac:dyDescent="0.25">
      <c r="A237" s="268">
        <f t="shared" si="3"/>
        <v>225</v>
      </c>
      <c r="B237" s="186" t="s">
        <v>141</v>
      </c>
      <c r="C237" s="187" t="s">
        <v>1271</v>
      </c>
      <c r="D237" s="187" t="s">
        <v>1735</v>
      </c>
      <c r="E237" s="188" t="s">
        <v>2</v>
      </c>
      <c r="F237" s="189" t="s">
        <v>1572</v>
      </c>
      <c r="G237" s="190" t="s">
        <v>4</v>
      </c>
      <c r="H237" s="190" t="s">
        <v>63</v>
      </c>
      <c r="I237" s="190" t="s">
        <v>566</v>
      </c>
      <c r="J237" s="190" t="s">
        <v>1038</v>
      </c>
      <c r="K237" s="190" t="s">
        <v>362</v>
      </c>
      <c r="L237" s="191" t="str">
        <f>IF(K237="","",VLOOKUP(K237,Listas!$O$3:$P$37,2,FALSE))</f>
        <v>SUBDIRECTOR(A) GENERAL DE CONTROL MIGRATORIO</v>
      </c>
      <c r="M237" s="190" t="s">
        <v>1569</v>
      </c>
      <c r="N237" s="190" t="s">
        <v>1268</v>
      </c>
      <c r="O237" s="190" t="s">
        <v>34</v>
      </c>
      <c r="P237" s="190" t="s">
        <v>35</v>
      </c>
      <c r="Q237" s="190" t="s">
        <v>35</v>
      </c>
      <c r="R237" s="186" t="s">
        <v>14</v>
      </c>
      <c r="S237" s="190" t="s">
        <v>14</v>
      </c>
      <c r="T237" s="190" t="s">
        <v>14</v>
      </c>
      <c r="U237" s="190" t="s">
        <v>14</v>
      </c>
      <c r="V237" s="190" t="s">
        <v>14</v>
      </c>
      <c r="W237" s="190" t="s">
        <v>14</v>
      </c>
      <c r="X237" s="189" t="s">
        <v>1736</v>
      </c>
      <c r="Y237" s="191" t="s">
        <v>84</v>
      </c>
      <c r="Z237" s="192">
        <v>40847</v>
      </c>
      <c r="AA237" s="192"/>
      <c r="AB237" s="193" t="s">
        <v>17</v>
      </c>
    </row>
    <row r="238" spans="1:28" s="156" customFormat="1" ht="118.95" customHeight="1" x14ac:dyDescent="0.25">
      <c r="A238" s="268">
        <f t="shared" si="3"/>
        <v>226</v>
      </c>
      <c r="B238" s="186" t="s">
        <v>27</v>
      </c>
      <c r="C238" s="187" t="s">
        <v>420</v>
      </c>
      <c r="D238" s="187" t="s">
        <v>193</v>
      </c>
      <c r="E238" s="188" t="s">
        <v>2</v>
      </c>
      <c r="F238" s="189" t="s">
        <v>1572</v>
      </c>
      <c r="G238" s="190" t="s">
        <v>4</v>
      </c>
      <c r="H238" s="190" t="s">
        <v>32</v>
      </c>
      <c r="I238" s="190" t="s">
        <v>50</v>
      </c>
      <c r="J238" s="190" t="s">
        <v>1038</v>
      </c>
      <c r="K238" s="190" t="s">
        <v>362</v>
      </c>
      <c r="L238" s="191" t="str">
        <f>IF(K238="","",VLOOKUP(K238,Listas!$O$3:$P$37,2,FALSE))</f>
        <v>SUBDIRECTOR(A) GENERAL DE CONTROL MIGRATORIO</v>
      </c>
      <c r="M238" s="190" t="s">
        <v>1569</v>
      </c>
      <c r="N238" s="190" t="s">
        <v>1268</v>
      </c>
      <c r="O238" s="190" t="s">
        <v>34</v>
      </c>
      <c r="P238" s="190" t="s">
        <v>35</v>
      </c>
      <c r="Q238" s="190" t="s">
        <v>35</v>
      </c>
      <c r="R238" s="186" t="s">
        <v>14</v>
      </c>
      <c r="S238" s="190" t="s">
        <v>14</v>
      </c>
      <c r="T238" s="190" t="s">
        <v>14</v>
      </c>
      <c r="U238" s="190" t="s">
        <v>14</v>
      </c>
      <c r="V238" s="190" t="s">
        <v>14</v>
      </c>
      <c r="W238" s="190" t="s">
        <v>14</v>
      </c>
      <c r="X238" s="189" t="s">
        <v>1578</v>
      </c>
      <c r="Y238" s="191" t="s">
        <v>84</v>
      </c>
      <c r="Z238" s="192">
        <v>40847</v>
      </c>
      <c r="AA238" s="192"/>
      <c r="AB238" s="193" t="s">
        <v>17</v>
      </c>
    </row>
    <row r="239" spans="1:28" s="156" customFormat="1" ht="118.95" customHeight="1" x14ac:dyDescent="0.25">
      <c r="A239" s="268">
        <f t="shared" si="3"/>
        <v>227</v>
      </c>
      <c r="B239" s="186" t="s">
        <v>27</v>
      </c>
      <c r="C239" s="187" t="s">
        <v>29</v>
      </c>
      <c r="D239" s="187" t="s">
        <v>629</v>
      </c>
      <c r="E239" s="188" t="s">
        <v>2</v>
      </c>
      <c r="F239" s="189" t="s">
        <v>1579</v>
      </c>
      <c r="G239" s="190" t="s">
        <v>4</v>
      </c>
      <c r="H239" s="190" t="s">
        <v>63</v>
      </c>
      <c r="I239" s="190" t="s">
        <v>73</v>
      </c>
      <c r="J239" s="190" t="s">
        <v>1038</v>
      </c>
      <c r="K239" s="190" t="s">
        <v>362</v>
      </c>
      <c r="L239" s="191" t="str">
        <f>IF(K239="","",VLOOKUP(K239,Listas!$O$3:$P$37,2,FALSE))</f>
        <v>SUBDIRECTOR(A) GENERAL DE CONTROL MIGRATORIO</v>
      </c>
      <c r="M239" s="190" t="s">
        <v>1569</v>
      </c>
      <c r="N239" s="190" t="s">
        <v>1268</v>
      </c>
      <c r="O239" s="190" t="s">
        <v>34</v>
      </c>
      <c r="P239" s="190" t="s">
        <v>35</v>
      </c>
      <c r="Q239" s="190" t="s">
        <v>35</v>
      </c>
      <c r="R239" s="186" t="s">
        <v>14</v>
      </c>
      <c r="S239" s="190" t="s">
        <v>14</v>
      </c>
      <c r="T239" s="190" t="s">
        <v>13</v>
      </c>
      <c r="U239" s="190" t="s">
        <v>13</v>
      </c>
      <c r="V239" s="190" t="s">
        <v>14</v>
      </c>
      <c r="W239" s="190" t="s">
        <v>14</v>
      </c>
      <c r="X239" s="189" t="s">
        <v>1580</v>
      </c>
      <c r="Y239" s="191" t="s">
        <v>84</v>
      </c>
      <c r="Z239" s="192">
        <v>40847</v>
      </c>
      <c r="AA239" s="192"/>
      <c r="AB239" s="193" t="s">
        <v>17</v>
      </c>
    </row>
    <row r="240" spans="1:28" s="156" customFormat="1" ht="118.95" customHeight="1" x14ac:dyDescent="0.25">
      <c r="A240" s="268">
        <f t="shared" si="3"/>
        <v>228</v>
      </c>
      <c r="B240" s="186" t="s">
        <v>350</v>
      </c>
      <c r="C240" s="187" t="s">
        <v>1272</v>
      </c>
      <c r="D240" s="187" t="s">
        <v>1581</v>
      </c>
      <c r="E240" s="188" t="s">
        <v>2</v>
      </c>
      <c r="F240" s="189" t="s">
        <v>1582</v>
      </c>
      <c r="G240" s="190" t="s">
        <v>4</v>
      </c>
      <c r="H240" s="190" t="s">
        <v>63</v>
      </c>
      <c r="I240" s="190" t="s">
        <v>73</v>
      </c>
      <c r="J240" s="190" t="s">
        <v>1038</v>
      </c>
      <c r="K240" s="190" t="s">
        <v>362</v>
      </c>
      <c r="L240" s="191" t="str">
        <f>IF(K240="","",VLOOKUP(K240,Listas!$O$3:$P$37,2,FALSE))</f>
        <v>SUBDIRECTOR(A) GENERAL DE CONTROL MIGRATORIO</v>
      </c>
      <c r="M240" s="190" t="s">
        <v>1569</v>
      </c>
      <c r="N240" s="190" t="s">
        <v>1268</v>
      </c>
      <c r="O240" s="190" t="s">
        <v>34</v>
      </c>
      <c r="P240" s="190" t="s">
        <v>35</v>
      </c>
      <c r="Q240" s="190" t="s">
        <v>35</v>
      </c>
      <c r="R240" s="186" t="s">
        <v>14</v>
      </c>
      <c r="S240" s="190" t="s">
        <v>14</v>
      </c>
      <c r="T240" s="190" t="s">
        <v>14</v>
      </c>
      <c r="U240" s="190" t="s">
        <v>14</v>
      </c>
      <c r="V240" s="190" t="s">
        <v>14</v>
      </c>
      <c r="W240" s="190" t="s">
        <v>14</v>
      </c>
      <c r="X240" s="189" t="s">
        <v>1583</v>
      </c>
      <c r="Y240" s="191" t="s">
        <v>84</v>
      </c>
      <c r="Z240" s="192">
        <v>40847</v>
      </c>
      <c r="AA240" s="192"/>
      <c r="AB240" s="193" t="s">
        <v>17</v>
      </c>
    </row>
    <row r="241" spans="1:28" s="156" customFormat="1" ht="118.95" customHeight="1" x14ac:dyDescent="0.25">
      <c r="A241" s="268">
        <f t="shared" si="3"/>
        <v>229</v>
      </c>
      <c r="B241" s="186" t="s">
        <v>91</v>
      </c>
      <c r="C241" s="187" t="s">
        <v>1584</v>
      </c>
      <c r="D241" s="187" t="s">
        <v>1585</v>
      </c>
      <c r="E241" s="188" t="s">
        <v>2</v>
      </c>
      <c r="F241" s="189" t="s">
        <v>1586</v>
      </c>
      <c r="G241" s="190" t="s">
        <v>4</v>
      </c>
      <c r="H241" s="190" t="s">
        <v>63</v>
      </c>
      <c r="I241" s="190" t="s">
        <v>73</v>
      </c>
      <c r="J241" s="190" t="s">
        <v>1038</v>
      </c>
      <c r="K241" s="190" t="s">
        <v>362</v>
      </c>
      <c r="L241" s="191" t="str">
        <f>IF(K241="","",VLOOKUP(K241,Listas!$O$3:$P$37,2,FALSE))</f>
        <v>SUBDIRECTOR(A) GENERAL DE CONTROL MIGRATORIO</v>
      </c>
      <c r="M241" s="190" t="s">
        <v>1569</v>
      </c>
      <c r="N241" s="190" t="s">
        <v>1268</v>
      </c>
      <c r="O241" s="190" t="s">
        <v>34</v>
      </c>
      <c r="P241" s="190" t="s">
        <v>35</v>
      </c>
      <c r="Q241" s="190" t="s">
        <v>35</v>
      </c>
      <c r="R241" s="186" t="s">
        <v>14</v>
      </c>
      <c r="S241" s="190" t="s">
        <v>14</v>
      </c>
      <c r="T241" s="190" t="s">
        <v>14</v>
      </c>
      <c r="U241" s="190" t="s">
        <v>14</v>
      </c>
      <c r="V241" s="190" t="s">
        <v>14</v>
      </c>
      <c r="W241" s="190" t="s">
        <v>14</v>
      </c>
      <c r="X241" s="189" t="s">
        <v>1587</v>
      </c>
      <c r="Y241" s="191" t="s">
        <v>84</v>
      </c>
      <c r="Z241" s="192">
        <v>40847</v>
      </c>
      <c r="AA241" s="192"/>
      <c r="AB241" s="193" t="s">
        <v>17</v>
      </c>
    </row>
    <row r="242" spans="1:28" s="156" customFormat="1" ht="118.95" customHeight="1" x14ac:dyDescent="0.25">
      <c r="A242" s="268">
        <f t="shared" si="3"/>
        <v>230</v>
      </c>
      <c r="B242" s="186" t="s">
        <v>128</v>
      </c>
      <c r="C242" s="187" t="s">
        <v>1588</v>
      </c>
      <c r="D242" s="187" t="s">
        <v>1737</v>
      </c>
      <c r="E242" s="188" t="s">
        <v>2</v>
      </c>
      <c r="F242" s="189" t="s">
        <v>1589</v>
      </c>
      <c r="G242" s="190" t="s">
        <v>4</v>
      </c>
      <c r="H242" s="190" t="s">
        <v>5</v>
      </c>
      <c r="I242" s="190" t="s">
        <v>5</v>
      </c>
      <c r="J242" s="190" t="s">
        <v>1038</v>
      </c>
      <c r="K242" s="190" t="s">
        <v>362</v>
      </c>
      <c r="L242" s="191" t="str">
        <f>IF(K242="","",VLOOKUP(K242,Listas!$O$3:$P$37,2,FALSE))</f>
        <v>SUBDIRECTOR(A) GENERAL DE CONTROL MIGRATORIO</v>
      </c>
      <c r="M242" s="190" t="s">
        <v>885</v>
      </c>
      <c r="N242" s="190" t="s">
        <v>1268</v>
      </c>
      <c r="O242" s="190" t="s">
        <v>34</v>
      </c>
      <c r="P242" s="190" t="s">
        <v>35</v>
      </c>
      <c r="Q242" s="190" t="s">
        <v>35</v>
      </c>
      <c r="R242" s="186" t="s">
        <v>14</v>
      </c>
      <c r="S242" s="190" t="s">
        <v>14</v>
      </c>
      <c r="T242" s="190" t="s">
        <v>14</v>
      </c>
      <c r="U242" s="190" t="s">
        <v>14</v>
      </c>
      <c r="V242" s="190" t="s">
        <v>14</v>
      </c>
      <c r="W242" s="190" t="s">
        <v>14</v>
      </c>
      <c r="X242" s="189" t="s">
        <v>1738</v>
      </c>
      <c r="Y242" s="191" t="s">
        <v>84</v>
      </c>
      <c r="Z242" s="192">
        <v>40847</v>
      </c>
      <c r="AA242" s="192"/>
      <c r="AB242" s="193" t="s">
        <v>17</v>
      </c>
    </row>
    <row r="243" spans="1:28" s="156" customFormat="1" ht="118.95" customHeight="1" x14ac:dyDescent="0.25">
      <c r="A243" s="268">
        <f t="shared" si="3"/>
        <v>231</v>
      </c>
      <c r="B243" s="186" t="s">
        <v>27</v>
      </c>
      <c r="C243" s="187" t="s">
        <v>420</v>
      </c>
      <c r="D243" s="187" t="s">
        <v>1590</v>
      </c>
      <c r="E243" s="188" t="s">
        <v>2</v>
      </c>
      <c r="F243" s="189" t="s">
        <v>1572</v>
      </c>
      <c r="G243" s="190" t="s">
        <v>4</v>
      </c>
      <c r="H243" s="190" t="s">
        <v>32</v>
      </c>
      <c r="I243" s="190" t="s">
        <v>50</v>
      </c>
      <c r="J243" s="190" t="s">
        <v>1038</v>
      </c>
      <c r="K243" s="190" t="s">
        <v>362</v>
      </c>
      <c r="L243" s="191" t="str">
        <f>IF(K243="","",VLOOKUP(K243,Listas!$O$3:$P$37,2,FALSE))</f>
        <v>SUBDIRECTOR(A) GENERAL DE CONTROL MIGRATORIO</v>
      </c>
      <c r="M243" s="190" t="s">
        <v>885</v>
      </c>
      <c r="N243" s="190" t="s">
        <v>1268</v>
      </c>
      <c r="O243" s="190" t="s">
        <v>34</v>
      </c>
      <c r="P243" s="190" t="s">
        <v>35</v>
      </c>
      <c r="Q243" s="190" t="s">
        <v>35</v>
      </c>
      <c r="R243" s="186" t="s">
        <v>14</v>
      </c>
      <c r="S243" s="190" t="s">
        <v>14</v>
      </c>
      <c r="T243" s="190" t="s">
        <v>14</v>
      </c>
      <c r="U243" s="190" t="s">
        <v>14</v>
      </c>
      <c r="V243" s="190" t="s">
        <v>14</v>
      </c>
      <c r="W243" s="190" t="s">
        <v>14</v>
      </c>
      <c r="X243" s="189" t="s">
        <v>1591</v>
      </c>
      <c r="Y243" s="191" t="s">
        <v>84</v>
      </c>
      <c r="Z243" s="192">
        <v>40847</v>
      </c>
      <c r="AA243" s="192"/>
      <c r="AB243" s="193" t="s">
        <v>17</v>
      </c>
    </row>
    <row r="244" spans="1:28" s="156" customFormat="1" ht="118.95" customHeight="1" x14ac:dyDescent="0.25">
      <c r="A244" s="268">
        <f t="shared" si="3"/>
        <v>232</v>
      </c>
      <c r="B244" s="186" t="s">
        <v>46</v>
      </c>
      <c r="C244" s="187" t="s">
        <v>1592</v>
      </c>
      <c r="D244" s="187" t="s">
        <v>1593</v>
      </c>
      <c r="E244" s="188" t="s">
        <v>2</v>
      </c>
      <c r="F244" s="189" t="s">
        <v>1594</v>
      </c>
      <c r="G244" s="190" t="s">
        <v>4</v>
      </c>
      <c r="H244" s="190" t="s">
        <v>5</v>
      </c>
      <c r="I244" s="190" t="s">
        <v>5</v>
      </c>
      <c r="J244" s="190" t="s">
        <v>1038</v>
      </c>
      <c r="K244" s="190" t="s">
        <v>362</v>
      </c>
      <c r="L244" s="191" t="str">
        <f>IF(K244="","",VLOOKUP(K244,Listas!$O$3:$P$37,2,FALSE))</f>
        <v>SUBDIRECTOR(A) GENERAL DE CONTROL MIGRATORIO</v>
      </c>
      <c r="M244" s="190" t="s">
        <v>885</v>
      </c>
      <c r="N244" s="190" t="s">
        <v>1268</v>
      </c>
      <c r="O244" s="190" t="s">
        <v>34</v>
      </c>
      <c r="P244" s="190" t="s">
        <v>35</v>
      </c>
      <c r="Q244" s="190" t="s">
        <v>35</v>
      </c>
      <c r="R244" s="186" t="s">
        <v>14</v>
      </c>
      <c r="S244" s="190" t="s">
        <v>14</v>
      </c>
      <c r="T244" s="190" t="s">
        <v>13</v>
      </c>
      <c r="U244" s="190" t="s">
        <v>13</v>
      </c>
      <c r="V244" s="190" t="s">
        <v>14</v>
      </c>
      <c r="W244" s="190" t="s">
        <v>14</v>
      </c>
      <c r="X244" s="189" t="s">
        <v>1595</v>
      </c>
      <c r="Y244" s="191" t="s">
        <v>84</v>
      </c>
      <c r="Z244" s="192">
        <v>40847</v>
      </c>
      <c r="AA244" s="192"/>
      <c r="AB244" s="193" t="s">
        <v>17</v>
      </c>
    </row>
    <row r="245" spans="1:28" s="156" customFormat="1" ht="118.95" customHeight="1" x14ac:dyDescent="0.25">
      <c r="A245" s="268">
        <f t="shared" si="3"/>
        <v>233</v>
      </c>
      <c r="B245" s="186" t="s">
        <v>141</v>
      </c>
      <c r="C245" s="187" t="s">
        <v>1596</v>
      </c>
      <c r="D245" s="187" t="s">
        <v>1597</v>
      </c>
      <c r="E245" s="188" t="s">
        <v>2</v>
      </c>
      <c r="F245" s="189" t="s">
        <v>1739</v>
      </c>
      <c r="G245" s="190" t="s">
        <v>4</v>
      </c>
      <c r="H245" s="190" t="s">
        <v>63</v>
      </c>
      <c r="I245" s="190" t="s">
        <v>6</v>
      </c>
      <c r="J245" s="190" t="s">
        <v>1038</v>
      </c>
      <c r="K245" s="190" t="s">
        <v>362</v>
      </c>
      <c r="L245" s="191" t="str">
        <f>IF(K245="","",VLOOKUP(K245,Listas!$O$3:$P$37,2,FALSE))</f>
        <v>SUBDIRECTOR(A) GENERAL DE CONTROL MIGRATORIO</v>
      </c>
      <c r="M245" s="190" t="s">
        <v>886</v>
      </c>
      <c r="N245" s="190" t="s">
        <v>1268</v>
      </c>
      <c r="O245" s="190" t="s">
        <v>21</v>
      </c>
      <c r="P245" s="190" t="s">
        <v>12</v>
      </c>
      <c r="Q245" s="190" t="s">
        <v>12</v>
      </c>
      <c r="R245" s="186" t="s">
        <v>14</v>
      </c>
      <c r="S245" s="190" t="s">
        <v>14</v>
      </c>
      <c r="T245" s="190" t="s">
        <v>13</v>
      </c>
      <c r="U245" s="190" t="s">
        <v>13</v>
      </c>
      <c r="V245" s="190" t="s">
        <v>13</v>
      </c>
      <c r="W245" s="190" t="s">
        <v>14</v>
      </c>
      <c r="X245" s="189" t="s">
        <v>1740</v>
      </c>
      <c r="Y245" s="191" t="s">
        <v>22</v>
      </c>
      <c r="Z245" s="192">
        <v>40847</v>
      </c>
      <c r="AA245" s="192"/>
      <c r="AB245" s="193" t="s">
        <v>17</v>
      </c>
    </row>
    <row r="246" spans="1:28" s="156" customFormat="1" ht="118.95" customHeight="1" x14ac:dyDescent="0.25">
      <c r="A246" s="268">
        <f t="shared" si="3"/>
        <v>234</v>
      </c>
      <c r="B246" s="186" t="s">
        <v>27</v>
      </c>
      <c r="C246" s="187" t="s">
        <v>420</v>
      </c>
      <c r="D246" s="187" t="s">
        <v>1590</v>
      </c>
      <c r="E246" s="188" t="s">
        <v>2</v>
      </c>
      <c r="F246" s="189" t="s">
        <v>1572</v>
      </c>
      <c r="G246" s="190" t="s">
        <v>4</v>
      </c>
      <c r="H246" s="190" t="s">
        <v>32</v>
      </c>
      <c r="I246" s="190" t="s">
        <v>50</v>
      </c>
      <c r="J246" s="190" t="s">
        <v>1038</v>
      </c>
      <c r="K246" s="190" t="s">
        <v>362</v>
      </c>
      <c r="L246" s="191" t="str">
        <f>IF(K246="","",VLOOKUP(K246,Listas!$O$3:$P$37,2,FALSE))</f>
        <v>SUBDIRECTOR(A) GENERAL DE CONTROL MIGRATORIO</v>
      </c>
      <c r="M246" s="190" t="s">
        <v>886</v>
      </c>
      <c r="N246" s="190" t="s">
        <v>1268</v>
      </c>
      <c r="O246" s="190" t="s">
        <v>34</v>
      </c>
      <c r="P246" s="190" t="s">
        <v>35</v>
      </c>
      <c r="Q246" s="190" t="s">
        <v>35</v>
      </c>
      <c r="R246" s="186" t="s">
        <v>14</v>
      </c>
      <c r="S246" s="190" t="s">
        <v>14</v>
      </c>
      <c r="T246" s="190" t="s">
        <v>14</v>
      </c>
      <c r="U246" s="190" t="s">
        <v>14</v>
      </c>
      <c r="V246" s="190" t="s">
        <v>14</v>
      </c>
      <c r="W246" s="190" t="s">
        <v>14</v>
      </c>
      <c r="X246" s="189" t="s">
        <v>1591</v>
      </c>
      <c r="Y246" s="191" t="s">
        <v>84</v>
      </c>
      <c r="Z246" s="192">
        <v>40847</v>
      </c>
      <c r="AA246" s="192"/>
      <c r="AB246" s="193" t="s">
        <v>17</v>
      </c>
    </row>
    <row r="247" spans="1:28" s="156" customFormat="1" ht="118.95" customHeight="1" x14ac:dyDescent="0.25">
      <c r="A247" s="268">
        <f t="shared" si="3"/>
        <v>235</v>
      </c>
      <c r="B247" s="186" t="s">
        <v>27</v>
      </c>
      <c r="C247" s="187" t="s">
        <v>581</v>
      </c>
      <c r="D247" s="187" t="s">
        <v>1598</v>
      </c>
      <c r="E247" s="188" t="s">
        <v>2</v>
      </c>
      <c r="F247" s="189" t="s">
        <v>1741</v>
      </c>
      <c r="G247" s="190" t="s">
        <v>4</v>
      </c>
      <c r="H247" s="190" t="s">
        <v>32</v>
      </c>
      <c r="I247" s="190" t="s">
        <v>359</v>
      </c>
      <c r="J247" s="190" t="s">
        <v>1038</v>
      </c>
      <c r="K247" s="190" t="s">
        <v>362</v>
      </c>
      <c r="L247" s="191" t="str">
        <f>IF(K247="","",VLOOKUP(K247,Listas!$O$3:$P$37,2,FALSE))</f>
        <v>SUBDIRECTOR(A) GENERAL DE CONTROL MIGRATORIO</v>
      </c>
      <c r="M247" s="190" t="s">
        <v>886</v>
      </c>
      <c r="N247" s="190" t="s">
        <v>1268</v>
      </c>
      <c r="O247" s="190" t="s">
        <v>34</v>
      </c>
      <c r="P247" s="190" t="s">
        <v>35</v>
      </c>
      <c r="Q247" s="190" t="s">
        <v>35</v>
      </c>
      <c r="R247" s="186" t="s">
        <v>14</v>
      </c>
      <c r="S247" s="190" t="s">
        <v>14</v>
      </c>
      <c r="T247" s="190" t="s">
        <v>13</v>
      </c>
      <c r="U247" s="190" t="s">
        <v>13</v>
      </c>
      <c r="V247" s="190" t="s">
        <v>14</v>
      </c>
      <c r="W247" s="190" t="s">
        <v>14</v>
      </c>
      <c r="X247" s="189" t="s">
        <v>1599</v>
      </c>
      <c r="Y247" s="191" t="s">
        <v>84</v>
      </c>
      <c r="Z247" s="192">
        <v>40847</v>
      </c>
      <c r="AA247" s="192"/>
      <c r="AB247" s="193" t="s">
        <v>17</v>
      </c>
    </row>
    <row r="248" spans="1:28" s="156" customFormat="1" ht="118.95" customHeight="1" x14ac:dyDescent="0.25">
      <c r="A248" s="268">
        <f t="shared" si="3"/>
        <v>236</v>
      </c>
      <c r="B248" s="186" t="s">
        <v>236</v>
      </c>
      <c r="C248" s="187" t="s">
        <v>1600</v>
      </c>
      <c r="D248" s="187" t="s">
        <v>1601</v>
      </c>
      <c r="E248" s="188" t="s">
        <v>719</v>
      </c>
      <c r="F248" s="189" t="s">
        <v>1267</v>
      </c>
      <c r="G248" s="190" t="s">
        <v>359</v>
      </c>
      <c r="H248" s="190" t="s">
        <v>63</v>
      </c>
      <c r="I248" s="190" t="s">
        <v>81</v>
      </c>
      <c r="J248" s="190" t="s">
        <v>1038</v>
      </c>
      <c r="K248" s="190" t="s">
        <v>362</v>
      </c>
      <c r="L248" s="191" t="str">
        <f>IF(K248="","",VLOOKUP(K248,Listas!$O$3:$P$37,2,FALSE))</f>
        <v>SUBDIRECTOR(A) GENERAL DE CONTROL MIGRATORIO</v>
      </c>
      <c r="M248" s="190" t="s">
        <v>886</v>
      </c>
      <c r="N248" s="190" t="s">
        <v>1268</v>
      </c>
      <c r="O248" s="190" t="s">
        <v>10</v>
      </c>
      <c r="P248" s="190" t="s">
        <v>12</v>
      </c>
      <c r="Q248" s="190" t="s">
        <v>12</v>
      </c>
      <c r="R248" s="186" t="s">
        <v>14</v>
      </c>
      <c r="S248" s="190" t="s">
        <v>13</v>
      </c>
      <c r="T248" s="190" t="s">
        <v>13</v>
      </c>
      <c r="U248" s="190" t="s">
        <v>13</v>
      </c>
      <c r="V248" s="190" t="s">
        <v>13</v>
      </c>
      <c r="W248" s="190" t="s">
        <v>14</v>
      </c>
      <c r="X248" s="189" t="s">
        <v>1602</v>
      </c>
      <c r="Y248" s="191" t="s">
        <v>300</v>
      </c>
      <c r="Z248" s="192">
        <v>43626</v>
      </c>
      <c r="AA248" s="192"/>
      <c r="AB248" s="193" t="s">
        <v>17</v>
      </c>
    </row>
    <row r="249" spans="1:28" s="156" customFormat="1" ht="118.95" customHeight="1" x14ac:dyDescent="0.25">
      <c r="A249" s="268">
        <f t="shared" si="3"/>
        <v>237</v>
      </c>
      <c r="B249" s="186" t="s">
        <v>141</v>
      </c>
      <c r="C249" s="187" t="s">
        <v>1603</v>
      </c>
      <c r="D249" s="187" t="s">
        <v>1742</v>
      </c>
      <c r="E249" s="188" t="s">
        <v>2</v>
      </c>
      <c r="F249" s="189" t="s">
        <v>1743</v>
      </c>
      <c r="G249" s="190" t="s">
        <v>4</v>
      </c>
      <c r="H249" s="190" t="s">
        <v>63</v>
      </c>
      <c r="I249" s="190" t="s">
        <v>590</v>
      </c>
      <c r="J249" s="190" t="s">
        <v>1038</v>
      </c>
      <c r="K249" s="190" t="s">
        <v>362</v>
      </c>
      <c r="L249" s="191" t="str">
        <f>IF(K249="","",VLOOKUP(K249,Listas!$O$3:$P$37,2,FALSE))</f>
        <v>SUBDIRECTOR(A) GENERAL DE CONTROL MIGRATORIO</v>
      </c>
      <c r="M249" s="190" t="s">
        <v>887</v>
      </c>
      <c r="N249" s="190" t="s">
        <v>1268</v>
      </c>
      <c r="O249" s="190" t="s">
        <v>10</v>
      </c>
      <c r="P249" s="190" t="s">
        <v>12</v>
      </c>
      <c r="Q249" s="190" t="s">
        <v>12</v>
      </c>
      <c r="R249" s="186" t="s">
        <v>14</v>
      </c>
      <c r="S249" s="190" t="s">
        <v>13</v>
      </c>
      <c r="T249" s="190" t="s">
        <v>13</v>
      </c>
      <c r="U249" s="190" t="s">
        <v>13</v>
      </c>
      <c r="V249" s="190" t="s">
        <v>13</v>
      </c>
      <c r="W249" s="190" t="s">
        <v>14</v>
      </c>
      <c r="X249" s="189" t="s">
        <v>1744</v>
      </c>
      <c r="Y249" s="191" t="s">
        <v>397</v>
      </c>
      <c r="Z249" s="192">
        <v>40847</v>
      </c>
      <c r="AA249" s="192"/>
      <c r="AB249" s="193" t="s">
        <v>17</v>
      </c>
    </row>
    <row r="250" spans="1:28" s="156" customFormat="1" ht="118.95" customHeight="1" x14ac:dyDescent="0.25">
      <c r="A250" s="268">
        <f t="shared" si="3"/>
        <v>238</v>
      </c>
      <c r="B250" s="186" t="s">
        <v>27</v>
      </c>
      <c r="C250" s="187" t="s">
        <v>28</v>
      </c>
      <c r="D250" s="187" t="s">
        <v>1590</v>
      </c>
      <c r="E250" s="188" t="s">
        <v>2</v>
      </c>
      <c r="F250" s="189" t="s">
        <v>1745</v>
      </c>
      <c r="G250" s="190" t="s">
        <v>4</v>
      </c>
      <c r="H250" s="190" t="s">
        <v>32</v>
      </c>
      <c r="I250" s="190" t="s">
        <v>102</v>
      </c>
      <c r="J250" s="190" t="s">
        <v>1038</v>
      </c>
      <c r="K250" s="190" t="s">
        <v>362</v>
      </c>
      <c r="L250" s="191" t="str">
        <f>IF(K250="","",VLOOKUP(K250,Listas!$O$3:$P$37,2,FALSE))</f>
        <v>SUBDIRECTOR(A) GENERAL DE CONTROL MIGRATORIO</v>
      </c>
      <c r="M250" s="190" t="s">
        <v>887</v>
      </c>
      <c r="N250" s="190" t="s">
        <v>1268</v>
      </c>
      <c r="O250" s="190" t="s">
        <v>34</v>
      </c>
      <c r="P250" s="190" t="s">
        <v>35</v>
      </c>
      <c r="Q250" s="190" t="s">
        <v>35</v>
      </c>
      <c r="R250" s="186" t="s">
        <v>14</v>
      </c>
      <c r="S250" s="190" t="s">
        <v>14</v>
      </c>
      <c r="T250" s="190" t="s">
        <v>13</v>
      </c>
      <c r="U250" s="190" t="s">
        <v>13</v>
      </c>
      <c r="V250" s="190" t="s">
        <v>13</v>
      </c>
      <c r="W250" s="190" t="s">
        <v>14</v>
      </c>
      <c r="X250" s="189" t="s">
        <v>1591</v>
      </c>
      <c r="Y250" s="191" t="s">
        <v>84</v>
      </c>
      <c r="Z250" s="192">
        <v>40847</v>
      </c>
      <c r="AA250" s="192"/>
      <c r="AB250" s="193" t="s">
        <v>17</v>
      </c>
    </row>
    <row r="251" spans="1:28" s="156" customFormat="1" ht="118.95" customHeight="1" x14ac:dyDescent="0.25">
      <c r="A251" s="268">
        <f t="shared" si="3"/>
        <v>239</v>
      </c>
      <c r="B251" s="186" t="s">
        <v>27</v>
      </c>
      <c r="C251" s="187" t="s">
        <v>581</v>
      </c>
      <c r="D251" s="187" t="s">
        <v>1604</v>
      </c>
      <c r="E251" s="188" t="s">
        <v>2</v>
      </c>
      <c r="F251" s="189" t="s">
        <v>1745</v>
      </c>
      <c r="G251" s="190" t="s">
        <v>4</v>
      </c>
      <c r="H251" s="190" t="s">
        <v>32</v>
      </c>
      <c r="I251" s="190" t="s">
        <v>32</v>
      </c>
      <c r="J251" s="190" t="s">
        <v>1038</v>
      </c>
      <c r="K251" s="190" t="s">
        <v>362</v>
      </c>
      <c r="L251" s="191" t="str">
        <f>IF(K251="","",VLOOKUP(K251,Listas!$O$3:$P$37,2,FALSE))</f>
        <v>SUBDIRECTOR(A) GENERAL DE CONTROL MIGRATORIO</v>
      </c>
      <c r="M251" s="190" t="s">
        <v>887</v>
      </c>
      <c r="N251" s="190" t="s">
        <v>1268</v>
      </c>
      <c r="O251" s="190" t="s">
        <v>34</v>
      </c>
      <c r="P251" s="190" t="s">
        <v>35</v>
      </c>
      <c r="Q251" s="190" t="s">
        <v>35</v>
      </c>
      <c r="R251" s="186" t="s">
        <v>14</v>
      </c>
      <c r="S251" s="190" t="s">
        <v>14</v>
      </c>
      <c r="T251" s="190" t="s">
        <v>13</v>
      </c>
      <c r="U251" s="190" t="s">
        <v>13</v>
      </c>
      <c r="V251" s="190" t="s">
        <v>13</v>
      </c>
      <c r="W251" s="190" t="s">
        <v>14</v>
      </c>
      <c r="X251" s="189" t="s">
        <v>1605</v>
      </c>
      <c r="Y251" s="191" t="s">
        <v>84</v>
      </c>
      <c r="Z251" s="192">
        <v>40847</v>
      </c>
      <c r="AA251" s="192"/>
      <c r="AB251" s="193" t="s">
        <v>17</v>
      </c>
    </row>
    <row r="252" spans="1:28" s="156" customFormat="1" ht="118.95" customHeight="1" x14ac:dyDescent="0.25">
      <c r="A252" s="268">
        <f t="shared" si="3"/>
        <v>240</v>
      </c>
      <c r="B252" s="186" t="s">
        <v>46</v>
      </c>
      <c r="C252" s="187" t="s">
        <v>1606</v>
      </c>
      <c r="D252" s="187" t="s">
        <v>1746</v>
      </c>
      <c r="E252" s="188" t="s">
        <v>2</v>
      </c>
      <c r="F252" s="189" t="s">
        <v>1743</v>
      </c>
      <c r="G252" s="190" t="s">
        <v>4</v>
      </c>
      <c r="H252" s="190" t="s">
        <v>63</v>
      </c>
      <c r="I252" s="190" t="s">
        <v>590</v>
      </c>
      <c r="J252" s="190" t="s">
        <v>1038</v>
      </c>
      <c r="K252" s="190" t="s">
        <v>362</v>
      </c>
      <c r="L252" s="191" t="str">
        <f>IF(K252="","",VLOOKUP(K252,Listas!$O$3:$P$37,2,FALSE))</f>
        <v>SUBDIRECTOR(A) GENERAL DE CONTROL MIGRATORIO</v>
      </c>
      <c r="M252" s="190" t="s">
        <v>887</v>
      </c>
      <c r="N252" s="190" t="s">
        <v>1268</v>
      </c>
      <c r="O252" s="190" t="s">
        <v>10</v>
      </c>
      <c r="P252" s="190" t="s">
        <v>12</v>
      </c>
      <c r="Q252" s="190" t="s">
        <v>12</v>
      </c>
      <c r="R252" s="186" t="s">
        <v>14</v>
      </c>
      <c r="S252" s="190" t="s">
        <v>13</v>
      </c>
      <c r="T252" s="190" t="s">
        <v>13</v>
      </c>
      <c r="U252" s="190" t="s">
        <v>13</v>
      </c>
      <c r="V252" s="190" t="s">
        <v>13</v>
      </c>
      <c r="W252" s="190" t="s">
        <v>14</v>
      </c>
      <c r="X252" s="189" t="s">
        <v>1607</v>
      </c>
      <c r="Y252" s="191" t="s">
        <v>397</v>
      </c>
      <c r="Z252" s="192">
        <v>40848</v>
      </c>
      <c r="AA252" s="192"/>
      <c r="AB252" s="193" t="s">
        <v>17</v>
      </c>
    </row>
    <row r="253" spans="1:28" s="156" customFormat="1" ht="118.95" customHeight="1" x14ac:dyDescent="0.25">
      <c r="A253" s="268">
        <f t="shared" si="3"/>
        <v>241</v>
      </c>
      <c r="B253" s="186" t="s">
        <v>236</v>
      </c>
      <c r="C253" s="187" t="s">
        <v>1608</v>
      </c>
      <c r="D253" s="187" t="s">
        <v>1609</v>
      </c>
      <c r="E253" s="188" t="s">
        <v>719</v>
      </c>
      <c r="F253" s="189" t="s">
        <v>1267</v>
      </c>
      <c r="G253" s="190" t="s">
        <v>359</v>
      </c>
      <c r="H253" s="190" t="s">
        <v>63</v>
      </c>
      <c r="I253" s="190" t="s">
        <v>81</v>
      </c>
      <c r="J253" s="190" t="s">
        <v>1038</v>
      </c>
      <c r="K253" s="190" t="s">
        <v>362</v>
      </c>
      <c r="L253" s="191" t="str">
        <f>IF(K253="","",VLOOKUP(K253,Listas!$O$3:$P$37,2,FALSE))</f>
        <v>SUBDIRECTOR(A) GENERAL DE CONTROL MIGRATORIO</v>
      </c>
      <c r="M253" s="190" t="s">
        <v>1569</v>
      </c>
      <c r="N253" s="190" t="s">
        <v>1610</v>
      </c>
      <c r="O253" s="190" t="s">
        <v>10</v>
      </c>
      <c r="P253" s="190" t="s">
        <v>12</v>
      </c>
      <c r="Q253" s="190" t="s">
        <v>12</v>
      </c>
      <c r="R253" s="186" t="s">
        <v>13</v>
      </c>
      <c r="S253" s="190" t="s">
        <v>13</v>
      </c>
      <c r="T253" s="190" t="s">
        <v>13</v>
      </c>
      <c r="U253" s="190" t="s">
        <v>13</v>
      </c>
      <c r="V253" s="190" t="s">
        <v>13</v>
      </c>
      <c r="W253" s="190" t="s">
        <v>14</v>
      </c>
      <c r="X253" s="189" t="s">
        <v>1602</v>
      </c>
      <c r="Y253" s="191" t="s">
        <v>300</v>
      </c>
      <c r="Z253" s="192">
        <v>40849</v>
      </c>
      <c r="AA253" s="192"/>
      <c r="AB253" s="193" t="s">
        <v>17</v>
      </c>
    </row>
    <row r="254" spans="1:28" s="156" customFormat="1" ht="118.95" customHeight="1" x14ac:dyDescent="0.25">
      <c r="A254" s="268">
        <f t="shared" si="3"/>
        <v>242</v>
      </c>
      <c r="B254" s="186" t="s">
        <v>31</v>
      </c>
      <c r="C254" s="187" t="s">
        <v>1305</v>
      </c>
      <c r="D254" s="187" t="s">
        <v>1306</v>
      </c>
      <c r="E254" s="188" t="s">
        <v>719</v>
      </c>
      <c r="F254" s="189" t="s">
        <v>1747</v>
      </c>
      <c r="G254" s="190" t="s">
        <v>359</v>
      </c>
      <c r="H254" s="190" t="s">
        <v>63</v>
      </c>
      <c r="I254" s="190" t="s">
        <v>81</v>
      </c>
      <c r="J254" s="190" t="s">
        <v>1038</v>
      </c>
      <c r="K254" s="190" t="s">
        <v>362</v>
      </c>
      <c r="L254" s="191" t="str">
        <f>IF(K254="","",VLOOKUP(K254,Listas!$O$3:$P$37,2,FALSE))</f>
        <v>SUBDIRECTOR(A) GENERAL DE CONTROL MIGRATORIO</v>
      </c>
      <c r="M254" s="190" t="s">
        <v>1569</v>
      </c>
      <c r="N254" s="190" t="s">
        <v>1268</v>
      </c>
      <c r="O254" s="190" t="s">
        <v>10</v>
      </c>
      <c r="P254" s="190" t="s">
        <v>12</v>
      </c>
      <c r="Q254" s="190" t="s">
        <v>12</v>
      </c>
      <c r="R254" s="186" t="s">
        <v>14</v>
      </c>
      <c r="S254" s="190" t="s">
        <v>13</v>
      </c>
      <c r="T254" s="190" t="s">
        <v>13</v>
      </c>
      <c r="U254" s="190" t="s">
        <v>13</v>
      </c>
      <c r="V254" s="190" t="s">
        <v>13</v>
      </c>
      <c r="W254" s="190" t="s">
        <v>14</v>
      </c>
      <c r="X254" s="189" t="s">
        <v>1602</v>
      </c>
      <c r="Y254" s="191" t="s">
        <v>300</v>
      </c>
      <c r="Z254" s="192">
        <v>40850</v>
      </c>
      <c r="AA254" s="192"/>
      <c r="AB254" s="193" t="s">
        <v>17</v>
      </c>
    </row>
    <row r="255" spans="1:28" s="156" customFormat="1" ht="118.95" customHeight="1" x14ac:dyDescent="0.25">
      <c r="A255" s="268">
        <f t="shared" si="3"/>
        <v>243</v>
      </c>
      <c r="B255" s="186" t="s">
        <v>94</v>
      </c>
      <c r="C255" s="187" t="s">
        <v>1269</v>
      </c>
      <c r="D255" s="187" t="s">
        <v>1748</v>
      </c>
      <c r="E255" s="188" t="s">
        <v>719</v>
      </c>
      <c r="F255" s="189" t="s">
        <v>1267</v>
      </c>
      <c r="G255" s="190" t="s">
        <v>49</v>
      </c>
      <c r="H255" s="190" t="s">
        <v>63</v>
      </c>
      <c r="I255" s="190" t="s">
        <v>81</v>
      </c>
      <c r="J255" s="190" t="s">
        <v>1038</v>
      </c>
      <c r="K255" s="190" t="s">
        <v>362</v>
      </c>
      <c r="L255" s="191" t="str">
        <f>IF(K255="","",VLOOKUP(K255,Listas!$O$3:$P$37,2,FALSE))</f>
        <v>SUBDIRECTOR(A) GENERAL DE CONTROL MIGRATORIO</v>
      </c>
      <c r="M255" s="190" t="s">
        <v>1611</v>
      </c>
      <c r="N255" s="190" t="s">
        <v>1268</v>
      </c>
      <c r="O255" s="190" t="s">
        <v>10</v>
      </c>
      <c r="P255" s="190" t="s">
        <v>12</v>
      </c>
      <c r="Q255" s="190" t="s">
        <v>12</v>
      </c>
      <c r="R255" s="186" t="s">
        <v>14</v>
      </c>
      <c r="S255" s="190" t="s">
        <v>13</v>
      </c>
      <c r="T255" s="190" t="s">
        <v>13</v>
      </c>
      <c r="U255" s="190" t="s">
        <v>13</v>
      </c>
      <c r="V255" s="190" t="s">
        <v>13</v>
      </c>
      <c r="W255" s="190" t="s">
        <v>14</v>
      </c>
      <c r="X255" s="189" t="s">
        <v>1602</v>
      </c>
      <c r="Y255" s="191" t="s">
        <v>300</v>
      </c>
      <c r="Z255" s="192">
        <v>44089</v>
      </c>
      <c r="AA255" s="192"/>
      <c r="AB255" s="193" t="s">
        <v>17</v>
      </c>
    </row>
    <row r="256" spans="1:28" s="156" customFormat="1" ht="118.95" customHeight="1" x14ac:dyDescent="0.25">
      <c r="A256" s="268">
        <f t="shared" si="3"/>
        <v>244</v>
      </c>
      <c r="B256" s="186" t="s">
        <v>101</v>
      </c>
      <c r="C256" s="187" t="s">
        <v>1302</v>
      </c>
      <c r="D256" s="187" t="s">
        <v>1670</v>
      </c>
      <c r="E256" s="188" t="s">
        <v>357</v>
      </c>
      <c r="F256" s="189" t="s">
        <v>1612</v>
      </c>
      <c r="G256" s="190" t="s">
        <v>359</v>
      </c>
      <c r="H256" s="190" t="s">
        <v>32</v>
      </c>
      <c r="I256" s="190" t="s">
        <v>81</v>
      </c>
      <c r="J256" s="190" t="s">
        <v>1038</v>
      </c>
      <c r="K256" s="190" t="s">
        <v>362</v>
      </c>
      <c r="L256" s="191" t="str">
        <f>IF(K256="","",VLOOKUP(K256,Listas!$O$3:$P$37,2,FALSE))</f>
        <v>SUBDIRECTOR(A) GENERAL DE CONTROL MIGRATORIO</v>
      </c>
      <c r="M256" s="190" t="s">
        <v>1569</v>
      </c>
      <c r="N256" s="190" t="s">
        <v>1268</v>
      </c>
      <c r="O256" s="190" t="s">
        <v>10</v>
      </c>
      <c r="P256" s="190" t="s">
        <v>12</v>
      </c>
      <c r="Q256" s="190" t="s">
        <v>12</v>
      </c>
      <c r="R256" s="186" t="s">
        <v>14</v>
      </c>
      <c r="S256" s="190" t="s">
        <v>13</v>
      </c>
      <c r="T256" s="190" t="s">
        <v>13</v>
      </c>
      <c r="U256" s="190" t="s">
        <v>13</v>
      </c>
      <c r="V256" s="190" t="s">
        <v>13</v>
      </c>
      <c r="W256" s="190" t="s">
        <v>14</v>
      </c>
      <c r="X256" s="189" t="s">
        <v>1602</v>
      </c>
      <c r="Y256" s="191" t="s">
        <v>300</v>
      </c>
      <c r="Z256" s="192">
        <v>40850</v>
      </c>
      <c r="AA256" s="192"/>
      <c r="AB256" s="193" t="s">
        <v>17</v>
      </c>
    </row>
    <row r="257" spans="1:28" s="156" customFormat="1" ht="118.95" customHeight="1" x14ac:dyDescent="0.25">
      <c r="A257" s="268">
        <f t="shared" si="3"/>
        <v>245</v>
      </c>
      <c r="B257" s="186" t="s">
        <v>30</v>
      </c>
      <c r="C257" s="187" t="s">
        <v>1303</v>
      </c>
      <c r="D257" s="187" t="s">
        <v>1671</v>
      </c>
      <c r="E257" s="188" t="s">
        <v>31</v>
      </c>
      <c r="F257" s="189" t="s">
        <v>1612</v>
      </c>
      <c r="G257" s="190" t="s">
        <v>359</v>
      </c>
      <c r="H257" s="190" t="s">
        <v>32</v>
      </c>
      <c r="I257" s="190" t="s">
        <v>81</v>
      </c>
      <c r="J257" s="190" t="s">
        <v>1038</v>
      </c>
      <c r="K257" s="190" t="s">
        <v>362</v>
      </c>
      <c r="L257" s="191" t="str">
        <f>IF(K257="","",VLOOKUP(K257,Listas!$O$3:$P$37,2,FALSE))</f>
        <v>SUBDIRECTOR(A) GENERAL DE CONTROL MIGRATORIO</v>
      </c>
      <c r="M257" s="190" t="s">
        <v>1569</v>
      </c>
      <c r="N257" s="190" t="s">
        <v>1268</v>
      </c>
      <c r="O257" s="190" t="s">
        <v>10</v>
      </c>
      <c r="P257" s="190" t="s">
        <v>12</v>
      </c>
      <c r="Q257" s="190" t="s">
        <v>12</v>
      </c>
      <c r="R257" s="186" t="s">
        <v>14</v>
      </c>
      <c r="S257" s="190" t="s">
        <v>13</v>
      </c>
      <c r="T257" s="190" t="s">
        <v>13</v>
      </c>
      <c r="U257" s="190" t="s">
        <v>13</v>
      </c>
      <c r="V257" s="190" t="s">
        <v>13</v>
      </c>
      <c r="W257" s="190" t="s">
        <v>14</v>
      </c>
      <c r="X257" s="189" t="s">
        <v>1602</v>
      </c>
      <c r="Y257" s="191" t="s">
        <v>300</v>
      </c>
      <c r="Z257" s="192">
        <v>40850</v>
      </c>
      <c r="AA257" s="192"/>
      <c r="AB257" s="193" t="s">
        <v>17</v>
      </c>
    </row>
    <row r="258" spans="1:28" s="156" customFormat="1" ht="118.95" customHeight="1" x14ac:dyDescent="0.25">
      <c r="A258" s="268">
        <f t="shared" si="3"/>
        <v>246</v>
      </c>
      <c r="B258" s="186" t="s">
        <v>61</v>
      </c>
      <c r="C258" s="187" t="s">
        <v>1062</v>
      </c>
      <c r="D258" s="187" t="s">
        <v>1055</v>
      </c>
      <c r="E258" s="188" t="s">
        <v>61</v>
      </c>
      <c r="F258" s="189" t="s">
        <v>1612</v>
      </c>
      <c r="G258" s="190" t="s">
        <v>359</v>
      </c>
      <c r="H258" s="190" t="s">
        <v>32</v>
      </c>
      <c r="I258" s="190" t="s">
        <v>81</v>
      </c>
      <c r="J258" s="190" t="s">
        <v>1038</v>
      </c>
      <c r="K258" s="190" t="s">
        <v>362</v>
      </c>
      <c r="L258" s="191" t="str">
        <f>IF(K258="","",VLOOKUP(K258,Listas!$O$3:$P$37,2,FALSE))</f>
        <v>SUBDIRECTOR(A) GENERAL DE CONTROL MIGRATORIO</v>
      </c>
      <c r="M258" s="190" t="s">
        <v>1569</v>
      </c>
      <c r="N258" s="190" t="s">
        <v>1268</v>
      </c>
      <c r="O258" s="190" t="s">
        <v>10</v>
      </c>
      <c r="P258" s="190" t="s">
        <v>12</v>
      </c>
      <c r="Q258" s="190" t="s">
        <v>12</v>
      </c>
      <c r="R258" s="186" t="s">
        <v>14</v>
      </c>
      <c r="S258" s="190" t="s">
        <v>13</v>
      </c>
      <c r="T258" s="190" t="s">
        <v>13</v>
      </c>
      <c r="U258" s="190" t="s">
        <v>13</v>
      </c>
      <c r="V258" s="190" t="s">
        <v>13</v>
      </c>
      <c r="W258" s="190" t="s">
        <v>14</v>
      </c>
      <c r="X258" s="189" t="s">
        <v>1602</v>
      </c>
      <c r="Y258" s="191" t="s">
        <v>300</v>
      </c>
      <c r="Z258" s="192">
        <v>40850</v>
      </c>
      <c r="AA258" s="192"/>
      <c r="AB258" s="193" t="s">
        <v>17</v>
      </c>
    </row>
    <row r="259" spans="1:28" s="156" customFormat="1" ht="118.95" customHeight="1" x14ac:dyDescent="0.25">
      <c r="A259" s="268">
        <f t="shared" si="3"/>
        <v>247</v>
      </c>
      <c r="B259" s="186" t="s">
        <v>265</v>
      </c>
      <c r="C259" s="187" t="s">
        <v>360</v>
      </c>
      <c r="D259" s="187" t="s">
        <v>267</v>
      </c>
      <c r="E259" s="188" t="s">
        <v>2</v>
      </c>
      <c r="F259" s="189" t="s">
        <v>361</v>
      </c>
      <c r="G259" s="190" t="s">
        <v>4</v>
      </c>
      <c r="H259" s="190" t="s">
        <v>63</v>
      </c>
      <c r="I259" s="190" t="s">
        <v>50</v>
      </c>
      <c r="J259" s="190" t="s">
        <v>1038</v>
      </c>
      <c r="K259" s="190" t="s">
        <v>366</v>
      </c>
      <c r="L259" s="191" t="str">
        <f>IF(K259="","",VLOOKUP(K259,Listas!$O$3:$P$37,2,FALSE))</f>
        <v>SUBDIRECTOR(A) GENERAL DE VERIFICACIÓN MIGRATORIA</v>
      </c>
      <c r="M259" s="190" t="s">
        <v>864</v>
      </c>
      <c r="N259" s="190" t="s">
        <v>364</v>
      </c>
      <c r="O259" s="190" t="s">
        <v>78</v>
      </c>
      <c r="P259" s="190" t="s">
        <v>35</v>
      </c>
      <c r="Q259" s="190" t="s">
        <v>35</v>
      </c>
      <c r="R259" s="186" t="s">
        <v>14</v>
      </c>
      <c r="S259" s="190" t="s">
        <v>13</v>
      </c>
      <c r="T259" s="190" t="s">
        <v>13</v>
      </c>
      <c r="U259" s="190" t="s">
        <v>13</v>
      </c>
      <c r="V259" s="190" t="s">
        <v>13</v>
      </c>
      <c r="W259" s="190" t="s">
        <v>14</v>
      </c>
      <c r="X259" s="189" t="s">
        <v>1522</v>
      </c>
      <c r="Y259" s="191" t="s">
        <v>22</v>
      </c>
      <c r="Z259" s="192">
        <v>40909</v>
      </c>
      <c r="AA259" s="192"/>
      <c r="AB259" s="193" t="s">
        <v>17</v>
      </c>
    </row>
    <row r="260" spans="1:28" s="156" customFormat="1" ht="118.95" customHeight="1" x14ac:dyDescent="0.25">
      <c r="A260" s="268">
        <f t="shared" si="3"/>
        <v>248</v>
      </c>
      <c r="B260" s="186" t="s">
        <v>223</v>
      </c>
      <c r="C260" s="187" t="s">
        <v>365</v>
      </c>
      <c r="D260" s="187" t="s">
        <v>375</v>
      </c>
      <c r="E260" s="188" t="s">
        <v>2</v>
      </c>
      <c r="F260" s="189" t="s">
        <v>361</v>
      </c>
      <c r="G260" s="190" t="s">
        <v>4</v>
      </c>
      <c r="H260" s="190" t="s">
        <v>63</v>
      </c>
      <c r="I260" s="190" t="s">
        <v>50</v>
      </c>
      <c r="J260" s="190" t="s">
        <v>1038</v>
      </c>
      <c r="K260" s="190" t="s">
        <v>366</v>
      </c>
      <c r="L260" s="191" t="str">
        <f>IF(K260="","",VLOOKUP(K260,Listas!$O$3:$P$37,2,FALSE))</f>
        <v>SUBDIRECTOR(A) GENERAL DE VERIFICACIÓN MIGRATORIA</v>
      </c>
      <c r="M260" s="190" t="s">
        <v>367</v>
      </c>
      <c r="N260" s="190" t="s">
        <v>364</v>
      </c>
      <c r="O260" s="190" t="s">
        <v>78</v>
      </c>
      <c r="P260" s="190" t="s">
        <v>11</v>
      </c>
      <c r="Q260" s="190" t="s">
        <v>11</v>
      </c>
      <c r="R260" s="186" t="s">
        <v>14</v>
      </c>
      <c r="S260" s="190" t="s">
        <v>13</v>
      </c>
      <c r="T260" s="190" t="s">
        <v>14</v>
      </c>
      <c r="U260" s="190" t="s">
        <v>14</v>
      </c>
      <c r="V260" s="190" t="s">
        <v>13</v>
      </c>
      <c r="W260" s="190" t="s">
        <v>14</v>
      </c>
      <c r="X260" s="189" t="s">
        <v>368</v>
      </c>
      <c r="Y260" s="191" t="s">
        <v>369</v>
      </c>
      <c r="Z260" s="192">
        <v>40909</v>
      </c>
      <c r="AA260" s="192"/>
      <c r="AB260" s="193" t="s">
        <v>17</v>
      </c>
    </row>
    <row r="261" spans="1:28" s="156" customFormat="1" ht="118.95" customHeight="1" x14ac:dyDescent="0.25">
      <c r="A261" s="268">
        <f t="shared" si="3"/>
        <v>249</v>
      </c>
      <c r="B261" s="186" t="s">
        <v>27</v>
      </c>
      <c r="C261" s="187" t="s">
        <v>370</v>
      </c>
      <c r="D261" s="187" t="s">
        <v>1749</v>
      </c>
      <c r="E261" s="188" t="s">
        <v>2</v>
      </c>
      <c r="F261" s="189" t="s">
        <v>361</v>
      </c>
      <c r="G261" s="190" t="s">
        <v>4</v>
      </c>
      <c r="H261" s="190" t="s">
        <v>63</v>
      </c>
      <c r="I261" s="190" t="s">
        <v>50</v>
      </c>
      <c r="J261" s="190" t="s">
        <v>1038</v>
      </c>
      <c r="K261" s="190" t="s">
        <v>366</v>
      </c>
      <c r="L261" s="191" t="str">
        <f>IF(K261="","",VLOOKUP(K261,Listas!$O$3:$P$37,2,FALSE))</f>
        <v>SUBDIRECTOR(A) GENERAL DE VERIFICACIÓN MIGRATORIA</v>
      </c>
      <c r="M261" s="190" t="s">
        <v>1552</v>
      </c>
      <c r="N261" s="190" t="s">
        <v>364</v>
      </c>
      <c r="O261" s="190" t="s">
        <v>34</v>
      </c>
      <c r="P261" s="190" t="s">
        <v>35</v>
      </c>
      <c r="Q261" s="190" t="s">
        <v>35</v>
      </c>
      <c r="R261" s="186" t="s">
        <v>14</v>
      </c>
      <c r="S261" s="190" t="s">
        <v>13</v>
      </c>
      <c r="T261" s="190" t="s">
        <v>14</v>
      </c>
      <c r="U261" s="190" t="s">
        <v>14</v>
      </c>
      <c r="V261" s="190" t="s">
        <v>13</v>
      </c>
      <c r="W261" s="190" t="s">
        <v>14</v>
      </c>
      <c r="X261" s="189" t="s">
        <v>371</v>
      </c>
      <c r="Y261" s="191" t="s">
        <v>84</v>
      </c>
      <c r="Z261" s="192">
        <v>40909</v>
      </c>
      <c r="AA261" s="192"/>
      <c r="AB261" s="193" t="s">
        <v>17</v>
      </c>
    </row>
    <row r="262" spans="1:28" s="156" customFormat="1" ht="118.95" customHeight="1" x14ac:dyDescent="0.25">
      <c r="A262" s="268">
        <f t="shared" si="3"/>
        <v>250</v>
      </c>
      <c r="B262" s="186" t="s">
        <v>27</v>
      </c>
      <c r="C262" s="187" t="s">
        <v>372</v>
      </c>
      <c r="D262" s="187" t="s">
        <v>373</v>
      </c>
      <c r="E262" s="188" t="s">
        <v>2</v>
      </c>
      <c r="F262" s="189" t="s">
        <v>361</v>
      </c>
      <c r="G262" s="190" t="s">
        <v>4</v>
      </c>
      <c r="H262" s="190" t="s">
        <v>63</v>
      </c>
      <c r="I262" s="190" t="s">
        <v>50</v>
      </c>
      <c r="J262" s="190" t="s">
        <v>1038</v>
      </c>
      <c r="K262" s="190" t="s">
        <v>366</v>
      </c>
      <c r="L262" s="191" t="str">
        <f>IF(K262="","",VLOOKUP(K262,Listas!$O$3:$P$37,2,FALSE))</f>
        <v>SUBDIRECTOR(A) GENERAL DE VERIFICACIÓN MIGRATORIA</v>
      </c>
      <c r="M262" s="190" t="s">
        <v>367</v>
      </c>
      <c r="N262" s="190" t="s">
        <v>364</v>
      </c>
      <c r="O262" s="190" t="s">
        <v>34</v>
      </c>
      <c r="P262" s="190" t="s">
        <v>35</v>
      </c>
      <c r="Q262" s="190" t="s">
        <v>35</v>
      </c>
      <c r="R262" s="186" t="s">
        <v>14</v>
      </c>
      <c r="S262" s="190" t="s">
        <v>13</v>
      </c>
      <c r="T262" s="190" t="s">
        <v>14</v>
      </c>
      <c r="U262" s="190" t="s">
        <v>14</v>
      </c>
      <c r="V262" s="190" t="s">
        <v>13</v>
      </c>
      <c r="W262" s="190" t="s">
        <v>14</v>
      </c>
      <c r="X262" s="189" t="s">
        <v>1523</v>
      </c>
      <c r="Y262" s="191" t="s">
        <v>84</v>
      </c>
      <c r="Z262" s="192">
        <v>40910</v>
      </c>
      <c r="AA262" s="192"/>
      <c r="AB262" s="193" t="s">
        <v>17</v>
      </c>
    </row>
    <row r="263" spans="1:28" s="156" customFormat="1" ht="118.95" customHeight="1" x14ac:dyDescent="0.25">
      <c r="A263" s="268">
        <f t="shared" si="3"/>
        <v>251</v>
      </c>
      <c r="B263" s="186" t="s">
        <v>350</v>
      </c>
      <c r="C263" s="187" t="s">
        <v>374</v>
      </c>
      <c r="D263" s="187" t="s">
        <v>1750</v>
      </c>
      <c r="E263" s="188" t="s">
        <v>2</v>
      </c>
      <c r="F263" s="189" t="s">
        <v>361</v>
      </c>
      <c r="G263" s="190" t="s">
        <v>4</v>
      </c>
      <c r="H263" s="190" t="s">
        <v>32</v>
      </c>
      <c r="I263" s="190" t="s">
        <v>50</v>
      </c>
      <c r="J263" s="190" t="s">
        <v>1038</v>
      </c>
      <c r="K263" s="190" t="s">
        <v>366</v>
      </c>
      <c r="L263" s="191" t="str">
        <f>IF(K263="","",VLOOKUP(K263,Listas!$O$3:$P$37,2,FALSE))</f>
        <v>SUBDIRECTOR(A) GENERAL DE VERIFICACIÓN MIGRATORIA</v>
      </c>
      <c r="M263" s="190" t="s">
        <v>367</v>
      </c>
      <c r="N263" s="190" t="s">
        <v>364</v>
      </c>
      <c r="O263" s="190" t="s">
        <v>34</v>
      </c>
      <c r="P263" s="190" t="s">
        <v>35</v>
      </c>
      <c r="Q263" s="190" t="s">
        <v>35</v>
      </c>
      <c r="R263" s="186" t="s">
        <v>14</v>
      </c>
      <c r="S263" s="190" t="s">
        <v>14</v>
      </c>
      <c r="T263" s="190" t="s">
        <v>14</v>
      </c>
      <c r="U263" s="190" t="s">
        <v>14</v>
      </c>
      <c r="V263" s="190" t="s">
        <v>13</v>
      </c>
      <c r="W263" s="190" t="s">
        <v>14</v>
      </c>
      <c r="X263" s="189" t="s">
        <v>1751</v>
      </c>
      <c r="Y263" s="191" t="s">
        <v>84</v>
      </c>
      <c r="Z263" s="192">
        <v>40909</v>
      </c>
      <c r="AA263" s="192"/>
      <c r="AB263" s="193" t="s">
        <v>17</v>
      </c>
    </row>
    <row r="264" spans="1:28" s="156" customFormat="1" ht="118.95" customHeight="1" x14ac:dyDescent="0.25">
      <c r="A264" s="268">
        <f t="shared" si="3"/>
        <v>252</v>
      </c>
      <c r="B264" s="186" t="s">
        <v>27</v>
      </c>
      <c r="C264" s="187" t="s">
        <v>28</v>
      </c>
      <c r="D264" s="187" t="s">
        <v>375</v>
      </c>
      <c r="E264" s="188" t="s">
        <v>2</v>
      </c>
      <c r="F264" s="189" t="s">
        <v>361</v>
      </c>
      <c r="G264" s="190" t="s">
        <v>4</v>
      </c>
      <c r="H264" s="190" t="s">
        <v>63</v>
      </c>
      <c r="I264" s="190" t="s">
        <v>50</v>
      </c>
      <c r="J264" s="190" t="s">
        <v>1038</v>
      </c>
      <c r="K264" s="190" t="s">
        <v>366</v>
      </c>
      <c r="L264" s="191" t="str">
        <f>IF(K264="","",VLOOKUP(K264,Listas!$O$3:$P$37,2,FALSE))</f>
        <v>SUBDIRECTOR(A) GENERAL DE VERIFICACIÓN MIGRATORIA</v>
      </c>
      <c r="M264" s="190" t="s">
        <v>376</v>
      </c>
      <c r="N264" s="190" t="s">
        <v>364</v>
      </c>
      <c r="O264" s="190" t="s">
        <v>78</v>
      </c>
      <c r="P264" s="190" t="s">
        <v>11</v>
      </c>
      <c r="Q264" s="190" t="s">
        <v>11</v>
      </c>
      <c r="R264" s="186" t="s">
        <v>14</v>
      </c>
      <c r="S264" s="190" t="s">
        <v>13</v>
      </c>
      <c r="T264" s="190" t="s">
        <v>14</v>
      </c>
      <c r="U264" s="190" t="s">
        <v>14</v>
      </c>
      <c r="V264" s="190" t="s">
        <v>13</v>
      </c>
      <c r="W264" s="190" t="s">
        <v>14</v>
      </c>
      <c r="X264" s="189" t="s">
        <v>195</v>
      </c>
      <c r="Y264" s="191" t="s">
        <v>369</v>
      </c>
      <c r="Z264" s="192">
        <v>40909</v>
      </c>
      <c r="AA264" s="192"/>
      <c r="AB264" s="193" t="s">
        <v>17</v>
      </c>
    </row>
    <row r="265" spans="1:28" s="156" customFormat="1" ht="118.95" customHeight="1" x14ac:dyDescent="0.25">
      <c r="A265" s="268">
        <f t="shared" si="3"/>
        <v>253</v>
      </c>
      <c r="B265" s="186" t="s">
        <v>89</v>
      </c>
      <c r="C265" s="187" t="s">
        <v>377</v>
      </c>
      <c r="D265" s="187" t="s">
        <v>1752</v>
      </c>
      <c r="E265" s="188" t="s">
        <v>2</v>
      </c>
      <c r="F265" s="189" t="s">
        <v>361</v>
      </c>
      <c r="G265" s="190" t="s">
        <v>4</v>
      </c>
      <c r="H265" s="190" t="s">
        <v>63</v>
      </c>
      <c r="I265" s="190" t="s">
        <v>50</v>
      </c>
      <c r="J265" s="190" t="s">
        <v>1038</v>
      </c>
      <c r="K265" s="190" t="s">
        <v>366</v>
      </c>
      <c r="L265" s="191" t="str">
        <f>IF(K265="","",VLOOKUP(K265,Listas!$O$3:$P$37,2,FALSE))</f>
        <v>SUBDIRECTOR(A) GENERAL DE VERIFICACIÓN MIGRATORIA</v>
      </c>
      <c r="M265" s="190" t="s">
        <v>376</v>
      </c>
      <c r="N265" s="190" t="s">
        <v>364</v>
      </c>
      <c r="O265" s="190" t="s">
        <v>34</v>
      </c>
      <c r="P265" s="190" t="s">
        <v>11</v>
      </c>
      <c r="Q265" s="190" t="s">
        <v>11</v>
      </c>
      <c r="R265" s="186" t="s">
        <v>14</v>
      </c>
      <c r="S265" s="190" t="s">
        <v>14</v>
      </c>
      <c r="T265" s="190" t="s">
        <v>14</v>
      </c>
      <c r="U265" s="190" t="s">
        <v>14</v>
      </c>
      <c r="V265" s="190" t="s">
        <v>13</v>
      </c>
      <c r="W265" s="190" t="s">
        <v>14</v>
      </c>
      <c r="X265" s="189" t="s">
        <v>378</v>
      </c>
      <c r="Y265" s="191" t="s">
        <v>45</v>
      </c>
      <c r="Z265" s="192">
        <v>40909</v>
      </c>
      <c r="AA265" s="192"/>
      <c r="AB265" s="193" t="s">
        <v>17</v>
      </c>
    </row>
    <row r="266" spans="1:28" s="156" customFormat="1" ht="118.95" customHeight="1" x14ac:dyDescent="0.25">
      <c r="A266" s="268">
        <f t="shared" si="3"/>
        <v>254</v>
      </c>
      <c r="B266" s="186" t="s">
        <v>379</v>
      </c>
      <c r="C266" s="187" t="s">
        <v>380</v>
      </c>
      <c r="D266" s="187" t="s">
        <v>381</v>
      </c>
      <c r="E266" s="188" t="s">
        <v>2</v>
      </c>
      <c r="F266" s="189" t="s">
        <v>361</v>
      </c>
      <c r="G266" s="190" t="s">
        <v>4</v>
      </c>
      <c r="H266" s="190" t="s">
        <v>63</v>
      </c>
      <c r="I266" s="190" t="s">
        <v>50</v>
      </c>
      <c r="J266" s="190" t="s">
        <v>1038</v>
      </c>
      <c r="K266" s="190" t="s">
        <v>366</v>
      </c>
      <c r="L266" s="191" t="str">
        <f>IF(K266="","",VLOOKUP(K266,Listas!$O$3:$P$37,2,FALSE))</f>
        <v>SUBDIRECTOR(A) GENERAL DE VERIFICACIÓN MIGRATORIA</v>
      </c>
      <c r="M266" s="190" t="s">
        <v>376</v>
      </c>
      <c r="N266" s="190" t="s">
        <v>364</v>
      </c>
      <c r="O266" s="190" t="s">
        <v>10</v>
      </c>
      <c r="P266" s="190" t="s">
        <v>35</v>
      </c>
      <c r="Q266" s="190" t="s">
        <v>11</v>
      </c>
      <c r="R266" s="186" t="s">
        <v>14</v>
      </c>
      <c r="S266" s="190" t="s">
        <v>13</v>
      </c>
      <c r="T266" s="190" t="s">
        <v>14</v>
      </c>
      <c r="U266" s="190" t="s">
        <v>14</v>
      </c>
      <c r="V266" s="190" t="s">
        <v>13</v>
      </c>
      <c r="W266" s="190" t="s">
        <v>14</v>
      </c>
      <c r="X266" s="189" t="s">
        <v>382</v>
      </c>
      <c r="Y266" s="191" t="s">
        <v>383</v>
      </c>
      <c r="Z266" s="192">
        <v>40909</v>
      </c>
      <c r="AA266" s="192"/>
      <c r="AB266" s="193" t="s">
        <v>17</v>
      </c>
    </row>
    <row r="267" spans="1:28" s="156" customFormat="1" ht="118.95" customHeight="1" x14ac:dyDescent="0.25">
      <c r="A267" s="268">
        <f t="shared" si="3"/>
        <v>255</v>
      </c>
      <c r="B267" s="186" t="s">
        <v>53</v>
      </c>
      <c r="C267" s="187" t="s">
        <v>384</v>
      </c>
      <c r="D267" s="187" t="s">
        <v>385</v>
      </c>
      <c r="E267" s="188" t="s">
        <v>2</v>
      </c>
      <c r="F267" s="189" t="s">
        <v>386</v>
      </c>
      <c r="G267" s="190" t="s">
        <v>4</v>
      </c>
      <c r="H267" s="190" t="s">
        <v>63</v>
      </c>
      <c r="I267" s="190" t="s">
        <v>50</v>
      </c>
      <c r="J267" s="190" t="s">
        <v>1038</v>
      </c>
      <c r="K267" s="190" t="s">
        <v>366</v>
      </c>
      <c r="L267" s="191" t="str">
        <f>IF(K267="","",VLOOKUP(K267,Listas!$O$3:$P$37,2,FALSE))</f>
        <v>SUBDIRECTOR(A) GENERAL DE VERIFICACIÓN MIGRATORIA</v>
      </c>
      <c r="M267" s="190" t="s">
        <v>376</v>
      </c>
      <c r="N267" s="190" t="s">
        <v>364</v>
      </c>
      <c r="O267" s="190" t="s">
        <v>34</v>
      </c>
      <c r="P267" s="190" t="s">
        <v>11</v>
      </c>
      <c r="Q267" s="190" t="s">
        <v>11</v>
      </c>
      <c r="R267" s="186" t="s">
        <v>14</v>
      </c>
      <c r="S267" s="190" t="s">
        <v>14</v>
      </c>
      <c r="T267" s="190" t="s">
        <v>14</v>
      </c>
      <c r="U267" s="190" t="s">
        <v>14</v>
      </c>
      <c r="V267" s="190" t="s">
        <v>13</v>
      </c>
      <c r="W267" s="190" t="s">
        <v>14</v>
      </c>
      <c r="X267" s="189" t="s">
        <v>387</v>
      </c>
      <c r="Y267" s="191" t="s">
        <v>45</v>
      </c>
      <c r="Z267" s="192">
        <v>40909</v>
      </c>
      <c r="AA267" s="192"/>
      <c r="AB267" s="193" t="s">
        <v>17</v>
      </c>
    </row>
    <row r="268" spans="1:28" s="156" customFormat="1" ht="118.95" customHeight="1" x14ac:dyDescent="0.25">
      <c r="A268" s="268">
        <f t="shared" si="3"/>
        <v>256</v>
      </c>
      <c r="B268" s="186" t="s">
        <v>27</v>
      </c>
      <c r="C268" s="187" t="s">
        <v>388</v>
      </c>
      <c r="D268" s="187" t="s">
        <v>375</v>
      </c>
      <c r="E268" s="188" t="s">
        <v>2</v>
      </c>
      <c r="F268" s="189" t="s">
        <v>386</v>
      </c>
      <c r="G268" s="190" t="s">
        <v>4</v>
      </c>
      <c r="H268" s="190" t="s">
        <v>63</v>
      </c>
      <c r="I268" s="190" t="s">
        <v>50</v>
      </c>
      <c r="J268" s="190" t="s">
        <v>1038</v>
      </c>
      <c r="K268" s="190" t="s">
        <v>366</v>
      </c>
      <c r="L268" s="191" t="str">
        <f>IF(K268="","",VLOOKUP(K268,Listas!$O$3:$P$37,2,FALSE))</f>
        <v>SUBDIRECTOR(A) GENERAL DE VERIFICACIÓN MIGRATORIA</v>
      </c>
      <c r="M268" s="190" t="s">
        <v>389</v>
      </c>
      <c r="N268" s="190" t="s">
        <v>364</v>
      </c>
      <c r="O268" s="190" t="s">
        <v>34</v>
      </c>
      <c r="P268" s="190" t="s">
        <v>35</v>
      </c>
      <c r="Q268" s="190" t="s">
        <v>35</v>
      </c>
      <c r="R268" s="186" t="s">
        <v>14</v>
      </c>
      <c r="S268" s="190" t="s">
        <v>14</v>
      </c>
      <c r="T268" s="190" t="s">
        <v>14</v>
      </c>
      <c r="U268" s="190" t="s">
        <v>14</v>
      </c>
      <c r="V268" s="190" t="s">
        <v>13</v>
      </c>
      <c r="W268" s="190" t="s">
        <v>14</v>
      </c>
      <c r="X268" s="189" t="s">
        <v>390</v>
      </c>
      <c r="Y268" s="191" t="s">
        <v>84</v>
      </c>
      <c r="Z268" s="192">
        <v>42217</v>
      </c>
      <c r="AA268" s="192"/>
      <c r="AB268" s="193" t="s">
        <v>17</v>
      </c>
    </row>
    <row r="269" spans="1:28" s="156" customFormat="1" ht="118.95" customHeight="1" x14ac:dyDescent="0.25">
      <c r="A269" s="268">
        <f t="shared" si="3"/>
        <v>257</v>
      </c>
      <c r="B269" s="186" t="s">
        <v>236</v>
      </c>
      <c r="C269" s="187" t="s">
        <v>391</v>
      </c>
      <c r="D269" s="187" t="s">
        <v>1753</v>
      </c>
      <c r="E269" s="188" t="s">
        <v>2</v>
      </c>
      <c r="F269" s="189" t="s">
        <v>386</v>
      </c>
      <c r="G269" s="190" t="s">
        <v>4</v>
      </c>
      <c r="H269" s="190" t="s">
        <v>63</v>
      </c>
      <c r="I269" s="190" t="s">
        <v>50</v>
      </c>
      <c r="J269" s="190" t="s">
        <v>1038</v>
      </c>
      <c r="K269" s="190" t="s">
        <v>366</v>
      </c>
      <c r="L269" s="191" t="str">
        <f>IF(K269="","",VLOOKUP(K269,Listas!$O$3:$P$37,2,FALSE))</f>
        <v>SUBDIRECTOR(A) GENERAL DE VERIFICACIÓN MIGRATORIA</v>
      </c>
      <c r="M269" s="190" t="s">
        <v>389</v>
      </c>
      <c r="N269" s="190" t="s">
        <v>364</v>
      </c>
      <c r="O269" s="190" t="s">
        <v>34</v>
      </c>
      <c r="P269" s="190" t="s">
        <v>35</v>
      </c>
      <c r="Q269" s="190" t="s">
        <v>35</v>
      </c>
      <c r="R269" s="186" t="s">
        <v>14</v>
      </c>
      <c r="S269" s="190" t="s">
        <v>14</v>
      </c>
      <c r="T269" s="190" t="s">
        <v>13</v>
      </c>
      <c r="U269" s="190" t="s">
        <v>13</v>
      </c>
      <c r="V269" s="190" t="s">
        <v>13</v>
      </c>
      <c r="W269" s="190" t="s">
        <v>14</v>
      </c>
      <c r="X269" s="189" t="s">
        <v>1754</v>
      </c>
      <c r="Y269" s="191" t="s">
        <v>84</v>
      </c>
      <c r="Z269" s="192">
        <v>42217</v>
      </c>
      <c r="AA269" s="192"/>
      <c r="AB269" s="193" t="s">
        <v>17</v>
      </c>
    </row>
    <row r="270" spans="1:28" s="156" customFormat="1" ht="118.95" customHeight="1" x14ac:dyDescent="0.25">
      <c r="A270" s="268">
        <f t="shared" si="3"/>
        <v>258</v>
      </c>
      <c r="B270" s="186" t="s">
        <v>272</v>
      </c>
      <c r="C270" s="187" t="s">
        <v>392</v>
      </c>
      <c r="D270" s="187" t="s">
        <v>393</v>
      </c>
      <c r="E270" s="188" t="s">
        <v>2</v>
      </c>
      <c r="F270" s="189" t="s">
        <v>1755</v>
      </c>
      <c r="G270" s="190" t="s">
        <v>4</v>
      </c>
      <c r="H270" s="190" t="s">
        <v>5</v>
      </c>
      <c r="I270" s="190" t="s">
        <v>50</v>
      </c>
      <c r="J270" s="190" t="s">
        <v>1038</v>
      </c>
      <c r="K270" s="190" t="s">
        <v>366</v>
      </c>
      <c r="L270" s="191" t="str">
        <f>IF(K270="","",VLOOKUP(K270,Listas!$O$3:$P$37,2,FALSE))</f>
        <v>SUBDIRECTOR(A) GENERAL DE VERIFICACIÓN MIGRATORIA</v>
      </c>
      <c r="M270" s="190" t="s">
        <v>394</v>
      </c>
      <c r="N270" s="190" t="s">
        <v>395</v>
      </c>
      <c r="O270" s="190" t="s">
        <v>10</v>
      </c>
      <c r="P270" s="190" t="s">
        <v>12</v>
      </c>
      <c r="Q270" s="190" t="s">
        <v>12</v>
      </c>
      <c r="R270" s="186" t="s">
        <v>14</v>
      </c>
      <c r="S270" s="190" t="s">
        <v>13</v>
      </c>
      <c r="T270" s="190" t="s">
        <v>13</v>
      </c>
      <c r="U270" s="190" t="s">
        <v>13</v>
      </c>
      <c r="V270" s="190" t="s">
        <v>13</v>
      </c>
      <c r="W270" s="190" t="s">
        <v>14</v>
      </c>
      <c r="X270" s="189" t="s">
        <v>396</v>
      </c>
      <c r="Y270" s="191" t="s">
        <v>397</v>
      </c>
      <c r="Z270" s="192">
        <v>41764</v>
      </c>
      <c r="AA270" s="192"/>
      <c r="AB270" s="193" t="s">
        <v>17</v>
      </c>
    </row>
    <row r="271" spans="1:28" s="156" customFormat="1" ht="118.95" customHeight="1" x14ac:dyDescent="0.25">
      <c r="A271" s="268">
        <f t="shared" ref="A271:A334" si="4">+A270+1</f>
        <v>259</v>
      </c>
      <c r="B271" s="186" t="s">
        <v>379</v>
      </c>
      <c r="C271" s="187" t="s">
        <v>398</v>
      </c>
      <c r="D271" s="187" t="s">
        <v>399</v>
      </c>
      <c r="E271" s="188" t="s">
        <v>2</v>
      </c>
      <c r="F271" s="189" t="s">
        <v>1756</v>
      </c>
      <c r="G271" s="190" t="s">
        <v>4</v>
      </c>
      <c r="H271" s="190" t="s">
        <v>63</v>
      </c>
      <c r="I271" s="190" t="s">
        <v>6</v>
      </c>
      <c r="J271" s="190" t="s">
        <v>1038</v>
      </c>
      <c r="K271" s="190" t="s">
        <v>366</v>
      </c>
      <c r="L271" s="191" t="str">
        <f>IF(K271="","",VLOOKUP(K271,Listas!$O$3:$P$37,2,FALSE))</f>
        <v>SUBDIRECTOR(A) GENERAL DE VERIFICACIÓN MIGRATORIA</v>
      </c>
      <c r="M271" s="190" t="s">
        <v>394</v>
      </c>
      <c r="N271" s="190" t="s">
        <v>395</v>
      </c>
      <c r="O271" s="190" t="s">
        <v>10</v>
      </c>
      <c r="P271" s="190" t="s">
        <v>12</v>
      </c>
      <c r="Q271" s="190" t="s">
        <v>12</v>
      </c>
      <c r="R271" s="186" t="s">
        <v>14</v>
      </c>
      <c r="S271" s="190" t="s">
        <v>13</v>
      </c>
      <c r="T271" s="190" t="s">
        <v>13</v>
      </c>
      <c r="U271" s="190" t="s">
        <v>13</v>
      </c>
      <c r="V271" s="190" t="s">
        <v>13</v>
      </c>
      <c r="W271" s="190" t="s">
        <v>14</v>
      </c>
      <c r="X271" s="189" t="s">
        <v>400</v>
      </c>
      <c r="Y271" s="191" t="s">
        <v>397</v>
      </c>
      <c r="Z271" s="192">
        <v>44348</v>
      </c>
      <c r="AA271" s="192"/>
      <c r="AB271" s="193" t="s">
        <v>17</v>
      </c>
    </row>
    <row r="272" spans="1:28" s="156" customFormat="1" ht="118.95" customHeight="1" x14ac:dyDescent="0.25">
      <c r="A272" s="268">
        <f t="shared" si="4"/>
        <v>260</v>
      </c>
      <c r="B272" s="186" t="s">
        <v>101</v>
      </c>
      <c r="C272" s="187" t="s">
        <v>401</v>
      </c>
      <c r="D272" s="187" t="s">
        <v>402</v>
      </c>
      <c r="E272" s="188" t="s">
        <v>357</v>
      </c>
      <c r="F272" s="189" t="s">
        <v>1755</v>
      </c>
      <c r="G272" s="190" t="s">
        <v>4</v>
      </c>
      <c r="H272" s="190" t="s">
        <v>32</v>
      </c>
      <c r="I272" s="190" t="s">
        <v>359</v>
      </c>
      <c r="J272" s="190" t="s">
        <v>1038</v>
      </c>
      <c r="K272" s="190" t="s">
        <v>366</v>
      </c>
      <c r="L272" s="191" t="str">
        <f>IF(K272="","",VLOOKUP(K272,Listas!$O$3:$P$37,2,FALSE))</f>
        <v>SUBDIRECTOR(A) GENERAL DE VERIFICACIÓN MIGRATORIA</v>
      </c>
      <c r="M272" s="190" t="s">
        <v>394</v>
      </c>
      <c r="N272" s="190" t="s">
        <v>395</v>
      </c>
      <c r="O272" s="190" t="s">
        <v>10</v>
      </c>
      <c r="P272" s="190" t="s">
        <v>12</v>
      </c>
      <c r="Q272" s="190" t="s">
        <v>12</v>
      </c>
      <c r="R272" s="186" t="s">
        <v>14</v>
      </c>
      <c r="S272" s="190" t="s">
        <v>13</v>
      </c>
      <c r="T272" s="190" t="s">
        <v>13</v>
      </c>
      <c r="U272" s="190" t="s">
        <v>13</v>
      </c>
      <c r="V272" s="190" t="s">
        <v>13</v>
      </c>
      <c r="W272" s="190" t="s">
        <v>14</v>
      </c>
      <c r="X272" s="189" t="s">
        <v>396</v>
      </c>
      <c r="Y272" s="191" t="s">
        <v>397</v>
      </c>
      <c r="Z272" s="192">
        <v>41548</v>
      </c>
      <c r="AA272" s="192"/>
      <c r="AB272" s="193" t="s">
        <v>17</v>
      </c>
    </row>
    <row r="273" spans="1:28" s="156" customFormat="1" ht="118.95" customHeight="1" x14ac:dyDescent="0.25">
      <c r="A273" s="268">
        <f t="shared" si="4"/>
        <v>261</v>
      </c>
      <c r="B273" s="186" t="s">
        <v>89</v>
      </c>
      <c r="C273" s="187" t="s">
        <v>1524</v>
      </c>
      <c r="D273" s="187" t="s">
        <v>1757</v>
      </c>
      <c r="E273" s="188" t="s">
        <v>2</v>
      </c>
      <c r="F273" s="189" t="s">
        <v>1758</v>
      </c>
      <c r="G273" s="190" t="s">
        <v>4</v>
      </c>
      <c r="H273" s="190" t="s">
        <v>32</v>
      </c>
      <c r="I273" s="190" t="s">
        <v>359</v>
      </c>
      <c r="J273" s="190" t="s">
        <v>1038</v>
      </c>
      <c r="K273" s="190" t="s">
        <v>366</v>
      </c>
      <c r="L273" s="191" t="str">
        <f>IF(K273="","",VLOOKUP(K273,Listas!$O$3:$P$37,2,FALSE))</f>
        <v>SUBDIRECTOR(A) GENERAL DE VERIFICACIÓN MIGRATORIA</v>
      </c>
      <c r="M273" s="190" t="s">
        <v>1526</v>
      </c>
      <c r="N273" s="190" t="s">
        <v>364</v>
      </c>
      <c r="O273" s="190" t="s">
        <v>21</v>
      </c>
      <c r="P273" s="190" t="s">
        <v>11</v>
      </c>
      <c r="Q273" s="190" t="s">
        <v>11</v>
      </c>
      <c r="R273" s="186" t="s">
        <v>14</v>
      </c>
      <c r="S273" s="190" t="s">
        <v>14</v>
      </c>
      <c r="T273" s="190" t="s">
        <v>14</v>
      </c>
      <c r="U273" s="190" t="s">
        <v>14</v>
      </c>
      <c r="V273" s="190" t="s">
        <v>13</v>
      </c>
      <c r="W273" s="190" t="s">
        <v>14</v>
      </c>
      <c r="X273" s="189" t="s">
        <v>378</v>
      </c>
      <c r="Y273" s="191" t="s">
        <v>22</v>
      </c>
      <c r="Z273" s="192">
        <v>40909</v>
      </c>
      <c r="AA273" s="192"/>
      <c r="AB273" s="193" t="s">
        <v>17</v>
      </c>
    </row>
    <row r="274" spans="1:28" s="156" customFormat="1" ht="118.95" customHeight="1" x14ac:dyDescent="0.25">
      <c r="A274" s="268">
        <f t="shared" si="4"/>
        <v>262</v>
      </c>
      <c r="B274" s="186" t="s">
        <v>379</v>
      </c>
      <c r="C274" s="187" t="s">
        <v>380</v>
      </c>
      <c r="D274" s="187" t="s">
        <v>381</v>
      </c>
      <c r="E274" s="188" t="s">
        <v>2</v>
      </c>
      <c r="F274" s="189" t="s">
        <v>1553</v>
      </c>
      <c r="G274" s="190" t="s">
        <v>4</v>
      </c>
      <c r="H274" s="190" t="s">
        <v>32</v>
      </c>
      <c r="I274" s="190" t="s">
        <v>359</v>
      </c>
      <c r="J274" s="190" t="s">
        <v>1038</v>
      </c>
      <c r="K274" s="190" t="s">
        <v>366</v>
      </c>
      <c r="L274" s="191" t="str">
        <f>IF(K274="","",VLOOKUP(K274,Listas!$O$3:$P$37,2,FALSE))</f>
        <v>SUBDIRECTOR(A) GENERAL DE VERIFICACIÓN MIGRATORIA</v>
      </c>
      <c r="M274" s="190" t="s">
        <v>1526</v>
      </c>
      <c r="N274" s="190" t="s">
        <v>364</v>
      </c>
      <c r="O274" s="190" t="s">
        <v>34</v>
      </c>
      <c r="P274" s="190" t="s">
        <v>35</v>
      </c>
      <c r="Q274" s="190" t="s">
        <v>11</v>
      </c>
      <c r="R274" s="186" t="s">
        <v>14</v>
      </c>
      <c r="S274" s="190" t="s">
        <v>14</v>
      </c>
      <c r="T274" s="190" t="s">
        <v>14</v>
      </c>
      <c r="U274" s="190" t="s">
        <v>14</v>
      </c>
      <c r="V274" s="190" t="s">
        <v>13</v>
      </c>
      <c r="W274" s="190" t="s">
        <v>14</v>
      </c>
      <c r="X274" s="189" t="s">
        <v>1525</v>
      </c>
      <c r="Y274" s="191" t="s">
        <v>397</v>
      </c>
      <c r="Z274" s="192">
        <v>40909</v>
      </c>
      <c r="AA274" s="192"/>
      <c r="AB274" s="193" t="s">
        <v>17</v>
      </c>
    </row>
    <row r="275" spans="1:28" s="156" customFormat="1" ht="118.95" customHeight="1" x14ac:dyDescent="0.25">
      <c r="A275" s="268">
        <f t="shared" si="4"/>
        <v>263</v>
      </c>
      <c r="B275" s="186" t="s">
        <v>53</v>
      </c>
      <c r="C275" s="187" t="s">
        <v>384</v>
      </c>
      <c r="D275" s="187" t="s">
        <v>385</v>
      </c>
      <c r="E275" s="188" t="s">
        <v>2</v>
      </c>
      <c r="F275" s="189" t="s">
        <v>1553</v>
      </c>
      <c r="G275" s="190" t="s">
        <v>4</v>
      </c>
      <c r="H275" s="190" t="s">
        <v>32</v>
      </c>
      <c r="I275" s="190" t="s">
        <v>359</v>
      </c>
      <c r="J275" s="190" t="s">
        <v>1038</v>
      </c>
      <c r="K275" s="190" t="s">
        <v>366</v>
      </c>
      <c r="L275" s="191" t="str">
        <f>IF(K275="","",VLOOKUP(K275,Listas!$O$3:$P$37,2,FALSE))</f>
        <v>SUBDIRECTOR(A) GENERAL DE VERIFICACIÓN MIGRATORIA</v>
      </c>
      <c r="M275" s="190" t="s">
        <v>1526</v>
      </c>
      <c r="N275" s="190" t="s">
        <v>364</v>
      </c>
      <c r="O275" s="190" t="s">
        <v>34</v>
      </c>
      <c r="P275" s="190" t="s">
        <v>35</v>
      </c>
      <c r="Q275" s="190" t="s">
        <v>11</v>
      </c>
      <c r="R275" s="186" t="s">
        <v>14</v>
      </c>
      <c r="S275" s="190" t="s">
        <v>14</v>
      </c>
      <c r="T275" s="190" t="s">
        <v>14</v>
      </c>
      <c r="U275" s="190" t="s">
        <v>14</v>
      </c>
      <c r="V275" s="190" t="s">
        <v>13</v>
      </c>
      <c r="W275" s="190" t="s">
        <v>14</v>
      </c>
      <c r="X275" s="189" t="s">
        <v>387</v>
      </c>
      <c r="Y275" s="191" t="s">
        <v>22</v>
      </c>
      <c r="Z275" s="192">
        <v>40909</v>
      </c>
      <c r="AA275" s="192"/>
      <c r="AB275" s="193" t="s">
        <v>17</v>
      </c>
    </row>
    <row r="276" spans="1:28" s="156" customFormat="1" ht="118.95" customHeight="1" x14ac:dyDescent="0.25">
      <c r="A276" s="268">
        <f t="shared" si="4"/>
        <v>264</v>
      </c>
      <c r="B276" s="186" t="s">
        <v>27</v>
      </c>
      <c r="C276" s="187" t="s">
        <v>365</v>
      </c>
      <c r="D276" s="187" t="s">
        <v>375</v>
      </c>
      <c r="E276" s="188" t="s">
        <v>2</v>
      </c>
      <c r="F276" s="189" t="s">
        <v>1553</v>
      </c>
      <c r="G276" s="190" t="s">
        <v>4</v>
      </c>
      <c r="H276" s="190" t="s">
        <v>63</v>
      </c>
      <c r="I276" s="190" t="s">
        <v>50</v>
      </c>
      <c r="J276" s="190" t="s">
        <v>1038</v>
      </c>
      <c r="K276" s="190" t="s">
        <v>366</v>
      </c>
      <c r="L276" s="191" t="str">
        <f>IF(K276="","",VLOOKUP(K276,Listas!$O$3:$P$37,2,FALSE))</f>
        <v>SUBDIRECTOR(A) GENERAL DE VERIFICACIÓN MIGRATORIA</v>
      </c>
      <c r="M276" s="190" t="s">
        <v>1527</v>
      </c>
      <c r="N276" s="190" t="s">
        <v>364</v>
      </c>
      <c r="O276" s="190" t="s">
        <v>34</v>
      </c>
      <c r="P276" s="190" t="s">
        <v>35</v>
      </c>
      <c r="Q276" s="190" t="s">
        <v>35</v>
      </c>
      <c r="R276" s="186" t="s">
        <v>14</v>
      </c>
      <c r="S276" s="190" t="s">
        <v>14</v>
      </c>
      <c r="T276" s="190" t="s">
        <v>14</v>
      </c>
      <c r="U276" s="190" t="s">
        <v>14</v>
      </c>
      <c r="V276" s="190" t="s">
        <v>13</v>
      </c>
      <c r="W276" s="190" t="s">
        <v>14</v>
      </c>
      <c r="X276" s="189" t="s">
        <v>195</v>
      </c>
      <c r="Y276" s="191" t="s">
        <v>22</v>
      </c>
      <c r="Z276" s="192">
        <v>40909</v>
      </c>
      <c r="AA276" s="192"/>
      <c r="AB276" s="193" t="s">
        <v>17</v>
      </c>
    </row>
    <row r="277" spans="1:28" s="156" customFormat="1" ht="118.95" customHeight="1" x14ac:dyDescent="0.25">
      <c r="A277" s="268">
        <f t="shared" si="4"/>
        <v>265</v>
      </c>
      <c r="B277" s="186" t="s">
        <v>236</v>
      </c>
      <c r="C277" s="187" t="s">
        <v>391</v>
      </c>
      <c r="D277" s="187" t="s">
        <v>1759</v>
      </c>
      <c r="E277" s="188" t="s">
        <v>2</v>
      </c>
      <c r="F277" s="189" t="s">
        <v>1553</v>
      </c>
      <c r="G277" s="190" t="s">
        <v>4</v>
      </c>
      <c r="H277" s="190" t="s">
        <v>63</v>
      </c>
      <c r="I277" s="190" t="s">
        <v>50</v>
      </c>
      <c r="J277" s="190" t="s">
        <v>1038</v>
      </c>
      <c r="K277" s="190" t="s">
        <v>366</v>
      </c>
      <c r="L277" s="191" t="str">
        <f>IF(K277="","",VLOOKUP(K277,Listas!$O$3:$P$37,2,FALSE))</f>
        <v>SUBDIRECTOR(A) GENERAL DE VERIFICACIÓN MIGRATORIA</v>
      </c>
      <c r="M277" s="190" t="s">
        <v>1527</v>
      </c>
      <c r="N277" s="190" t="s">
        <v>364</v>
      </c>
      <c r="O277" s="190" t="s">
        <v>34</v>
      </c>
      <c r="P277" s="190" t="s">
        <v>35</v>
      </c>
      <c r="Q277" s="190" t="s">
        <v>35</v>
      </c>
      <c r="R277" s="186" t="s">
        <v>14</v>
      </c>
      <c r="S277" s="190" t="s">
        <v>14</v>
      </c>
      <c r="T277" s="190" t="s">
        <v>14</v>
      </c>
      <c r="U277" s="190" t="s">
        <v>14</v>
      </c>
      <c r="V277" s="190" t="s">
        <v>13</v>
      </c>
      <c r="W277" s="190" t="s">
        <v>14</v>
      </c>
      <c r="X277" s="189" t="s">
        <v>1760</v>
      </c>
      <c r="Y277" s="191" t="s">
        <v>22</v>
      </c>
      <c r="Z277" s="192">
        <v>40909</v>
      </c>
      <c r="AA277" s="192"/>
      <c r="AB277" s="193" t="s">
        <v>17</v>
      </c>
    </row>
    <row r="278" spans="1:28" s="156" customFormat="1" ht="118.95" customHeight="1" x14ac:dyDescent="0.25">
      <c r="A278" s="268">
        <f t="shared" si="4"/>
        <v>266</v>
      </c>
      <c r="B278" s="186" t="s">
        <v>27</v>
      </c>
      <c r="C278" s="187" t="s">
        <v>365</v>
      </c>
      <c r="D278" s="187" t="s">
        <v>375</v>
      </c>
      <c r="E278" s="188" t="s">
        <v>2</v>
      </c>
      <c r="F278" s="189" t="s">
        <v>1553</v>
      </c>
      <c r="G278" s="190" t="s">
        <v>4</v>
      </c>
      <c r="H278" s="190" t="s">
        <v>63</v>
      </c>
      <c r="I278" s="190" t="s">
        <v>50</v>
      </c>
      <c r="J278" s="190" t="s">
        <v>1038</v>
      </c>
      <c r="K278" s="190" t="s">
        <v>366</v>
      </c>
      <c r="L278" s="191" t="str">
        <f>IF(K278="","",VLOOKUP(K278,Listas!$O$3:$P$37,2,FALSE))</f>
        <v>SUBDIRECTOR(A) GENERAL DE VERIFICACIÓN MIGRATORIA</v>
      </c>
      <c r="M278" s="190" t="s">
        <v>1552</v>
      </c>
      <c r="N278" s="190" t="s">
        <v>364</v>
      </c>
      <c r="O278" s="190" t="s">
        <v>34</v>
      </c>
      <c r="P278" s="190" t="s">
        <v>35</v>
      </c>
      <c r="Q278" s="190" t="s">
        <v>35</v>
      </c>
      <c r="R278" s="186" t="s">
        <v>14</v>
      </c>
      <c r="S278" s="190" t="s">
        <v>14</v>
      </c>
      <c r="T278" s="190" t="s">
        <v>14</v>
      </c>
      <c r="U278" s="190" t="s">
        <v>14</v>
      </c>
      <c r="V278" s="190" t="s">
        <v>13</v>
      </c>
      <c r="W278" s="190" t="s">
        <v>14</v>
      </c>
      <c r="X278" s="189" t="s">
        <v>195</v>
      </c>
      <c r="Y278" s="191" t="s">
        <v>22</v>
      </c>
      <c r="Z278" s="192">
        <v>40909</v>
      </c>
      <c r="AA278" s="192"/>
      <c r="AB278" s="193" t="s">
        <v>17</v>
      </c>
    </row>
    <row r="279" spans="1:28" s="156" customFormat="1" ht="118.95" customHeight="1" x14ac:dyDescent="0.25">
      <c r="A279" s="268">
        <f t="shared" si="4"/>
        <v>267</v>
      </c>
      <c r="B279" s="186" t="s">
        <v>379</v>
      </c>
      <c r="C279" s="187" t="s">
        <v>1528</v>
      </c>
      <c r="D279" s="187" t="s">
        <v>381</v>
      </c>
      <c r="E279" s="188" t="s">
        <v>2</v>
      </c>
      <c r="F279" s="189" t="s">
        <v>1553</v>
      </c>
      <c r="G279" s="190" t="s">
        <v>4</v>
      </c>
      <c r="H279" s="190" t="s">
        <v>63</v>
      </c>
      <c r="I279" s="190" t="s">
        <v>50</v>
      </c>
      <c r="J279" s="190" t="s">
        <v>1038</v>
      </c>
      <c r="K279" s="190" t="s">
        <v>366</v>
      </c>
      <c r="L279" s="191" t="str">
        <f>IF(K279="","",VLOOKUP(K279,Listas!$O$3:$P$37,2,FALSE))</f>
        <v>SUBDIRECTOR(A) GENERAL DE VERIFICACIÓN MIGRATORIA</v>
      </c>
      <c r="M279" s="190" t="s">
        <v>1552</v>
      </c>
      <c r="N279" s="190" t="s">
        <v>364</v>
      </c>
      <c r="O279" s="190" t="s">
        <v>10</v>
      </c>
      <c r="P279" s="190" t="s">
        <v>12</v>
      </c>
      <c r="Q279" s="190" t="s">
        <v>12</v>
      </c>
      <c r="R279" s="186" t="s">
        <v>14</v>
      </c>
      <c r="S279" s="190" t="s">
        <v>14</v>
      </c>
      <c r="T279" s="190" t="s">
        <v>14</v>
      </c>
      <c r="U279" s="190" t="s">
        <v>14</v>
      </c>
      <c r="V279" s="190" t="s">
        <v>13</v>
      </c>
      <c r="W279" s="190" t="s">
        <v>14</v>
      </c>
      <c r="X279" s="189" t="s">
        <v>371</v>
      </c>
      <c r="Y279" s="191" t="s">
        <v>22</v>
      </c>
      <c r="Z279" s="192">
        <v>40909</v>
      </c>
      <c r="AA279" s="192"/>
      <c r="AB279" s="193" t="s">
        <v>17</v>
      </c>
    </row>
    <row r="280" spans="1:28" s="156" customFormat="1" ht="118.95" customHeight="1" x14ac:dyDescent="0.25">
      <c r="A280" s="268">
        <f t="shared" si="4"/>
        <v>268</v>
      </c>
      <c r="B280" s="186" t="s">
        <v>379</v>
      </c>
      <c r="C280" s="187" t="s">
        <v>1529</v>
      </c>
      <c r="D280" s="187" t="s">
        <v>381</v>
      </c>
      <c r="E280" s="188" t="s">
        <v>2</v>
      </c>
      <c r="F280" s="189" t="s">
        <v>1553</v>
      </c>
      <c r="G280" s="190" t="s">
        <v>4</v>
      </c>
      <c r="H280" s="190" t="s">
        <v>63</v>
      </c>
      <c r="I280" s="190" t="s">
        <v>50</v>
      </c>
      <c r="J280" s="190" t="s">
        <v>1038</v>
      </c>
      <c r="K280" s="190" t="s">
        <v>366</v>
      </c>
      <c r="L280" s="191" t="str">
        <f>IF(K280="","",VLOOKUP(K280,Listas!$O$3:$P$37,2,FALSE))</f>
        <v>SUBDIRECTOR(A) GENERAL DE VERIFICACIÓN MIGRATORIA</v>
      </c>
      <c r="M280" s="190" t="s">
        <v>1552</v>
      </c>
      <c r="N280" s="190" t="s">
        <v>364</v>
      </c>
      <c r="O280" s="190" t="s">
        <v>10</v>
      </c>
      <c r="P280" s="190" t="s">
        <v>12</v>
      </c>
      <c r="Q280" s="190" t="s">
        <v>12</v>
      </c>
      <c r="R280" s="186" t="s">
        <v>14</v>
      </c>
      <c r="S280" s="190" t="s">
        <v>14</v>
      </c>
      <c r="T280" s="190" t="s">
        <v>14</v>
      </c>
      <c r="U280" s="190" t="s">
        <v>14</v>
      </c>
      <c r="V280" s="190" t="s">
        <v>13</v>
      </c>
      <c r="W280" s="190" t="s">
        <v>14</v>
      </c>
      <c r="X280" s="189" t="s">
        <v>371</v>
      </c>
      <c r="Y280" s="191" t="s">
        <v>22</v>
      </c>
      <c r="Z280" s="192">
        <v>40909</v>
      </c>
      <c r="AA280" s="192"/>
      <c r="AB280" s="193" t="s">
        <v>17</v>
      </c>
    </row>
    <row r="281" spans="1:28" s="156" customFormat="1" ht="118.95" customHeight="1" x14ac:dyDescent="0.25">
      <c r="A281" s="268">
        <f t="shared" si="4"/>
        <v>269</v>
      </c>
      <c r="B281" s="186" t="s">
        <v>141</v>
      </c>
      <c r="C281" s="187" t="s">
        <v>1554</v>
      </c>
      <c r="D281" s="187" t="s">
        <v>1555</v>
      </c>
      <c r="E281" s="188" t="s">
        <v>2</v>
      </c>
      <c r="F281" s="189" t="s">
        <v>1556</v>
      </c>
      <c r="G281" s="190" t="s">
        <v>4</v>
      </c>
      <c r="H281" s="190" t="s">
        <v>63</v>
      </c>
      <c r="I281" s="190" t="s">
        <v>6</v>
      </c>
      <c r="J281" s="190" t="s">
        <v>1038</v>
      </c>
      <c r="K281" s="190" t="s">
        <v>366</v>
      </c>
      <c r="L281" s="191" t="str">
        <f>IF(K281="","",VLOOKUP(K281,Listas!$O$3:$P$37,2,FALSE))</f>
        <v>SUBDIRECTOR(A) GENERAL DE VERIFICACIÓN MIGRATORIA</v>
      </c>
      <c r="M281" s="190" t="s">
        <v>1557</v>
      </c>
      <c r="N281" s="190" t="s">
        <v>1558</v>
      </c>
      <c r="O281" s="190" t="s">
        <v>21</v>
      </c>
      <c r="P281" s="190" t="s">
        <v>12</v>
      </c>
      <c r="Q281" s="190" t="s">
        <v>12</v>
      </c>
      <c r="R281" s="186" t="s">
        <v>14</v>
      </c>
      <c r="S281" s="190" t="s">
        <v>14</v>
      </c>
      <c r="T281" s="190" t="s">
        <v>14</v>
      </c>
      <c r="U281" s="190" t="s">
        <v>14</v>
      </c>
      <c r="V281" s="190" t="s">
        <v>14</v>
      </c>
      <c r="W281" s="190" t="s">
        <v>14</v>
      </c>
      <c r="X281" s="189" t="s">
        <v>1559</v>
      </c>
      <c r="Y281" s="191" t="s">
        <v>22</v>
      </c>
      <c r="Z281" s="192">
        <v>44621</v>
      </c>
      <c r="AA281" s="192"/>
      <c r="AB281" s="193" t="s">
        <v>17</v>
      </c>
    </row>
    <row r="282" spans="1:28" s="156" customFormat="1" ht="118.95" customHeight="1" x14ac:dyDescent="0.25">
      <c r="A282" s="268">
        <f t="shared" si="4"/>
        <v>270</v>
      </c>
      <c r="B282" s="186" t="s">
        <v>2</v>
      </c>
      <c r="C282" s="187" t="s">
        <v>1560</v>
      </c>
      <c r="D282" s="187" t="s">
        <v>1771</v>
      </c>
      <c r="E282" s="188" t="s">
        <v>2</v>
      </c>
      <c r="F282" s="189" t="s">
        <v>1556</v>
      </c>
      <c r="G282" s="190" t="s">
        <v>4</v>
      </c>
      <c r="H282" s="190" t="s">
        <v>63</v>
      </c>
      <c r="I282" s="190" t="s">
        <v>359</v>
      </c>
      <c r="J282" s="190" t="s">
        <v>1038</v>
      </c>
      <c r="K282" s="190" t="s">
        <v>366</v>
      </c>
      <c r="L282" s="191" t="str">
        <f>IF(K282="","",VLOOKUP(K282,Listas!$O$3:$P$37,2,FALSE))</f>
        <v>SUBDIRECTOR(A) GENERAL DE VERIFICACIÓN MIGRATORIA</v>
      </c>
      <c r="M282" s="190" t="s">
        <v>1561</v>
      </c>
      <c r="N282" s="190" t="s">
        <v>1558</v>
      </c>
      <c r="O282" s="190" t="s">
        <v>34</v>
      </c>
      <c r="P282" s="190" t="s">
        <v>12</v>
      </c>
      <c r="Q282" s="190" t="s">
        <v>11</v>
      </c>
      <c r="R282" s="186" t="s">
        <v>14</v>
      </c>
      <c r="S282" s="190" t="s">
        <v>14</v>
      </c>
      <c r="T282" s="190" t="s">
        <v>14</v>
      </c>
      <c r="U282" s="190" t="s">
        <v>14</v>
      </c>
      <c r="V282" s="190" t="s">
        <v>14</v>
      </c>
      <c r="W282" s="190" t="s">
        <v>14</v>
      </c>
      <c r="X282" s="189" t="s">
        <v>1559</v>
      </c>
      <c r="Y282" s="191" t="s">
        <v>22</v>
      </c>
      <c r="Z282" s="192">
        <v>44621</v>
      </c>
      <c r="AA282" s="192"/>
      <c r="AB282" s="193" t="s">
        <v>17</v>
      </c>
    </row>
    <row r="283" spans="1:28" s="156" customFormat="1" ht="118.95" customHeight="1" x14ac:dyDescent="0.25">
      <c r="A283" s="268">
        <f t="shared" si="4"/>
        <v>271</v>
      </c>
      <c r="B283" s="186" t="s">
        <v>31</v>
      </c>
      <c r="C283" s="187" t="s">
        <v>1305</v>
      </c>
      <c r="D283" s="187" t="s">
        <v>1306</v>
      </c>
      <c r="E283" s="188" t="s">
        <v>719</v>
      </c>
      <c r="F283" s="189" t="s">
        <v>1307</v>
      </c>
      <c r="G283" s="190" t="s">
        <v>4</v>
      </c>
      <c r="H283" s="190" t="s">
        <v>5</v>
      </c>
      <c r="I283" s="190" t="s">
        <v>359</v>
      </c>
      <c r="J283" s="190" t="s">
        <v>1038</v>
      </c>
      <c r="K283" s="190" t="s">
        <v>366</v>
      </c>
      <c r="L283" s="191" t="str">
        <f>IF(K283="","",VLOOKUP(K283,Listas!$O$3:$P$37,2,FALSE))</f>
        <v>SUBDIRECTOR(A) GENERAL DE VERIFICACIÓN MIGRATORIA</v>
      </c>
      <c r="M283" s="190" t="s">
        <v>1530</v>
      </c>
      <c r="N283" s="190" t="s">
        <v>1531</v>
      </c>
      <c r="O283" s="190" t="s">
        <v>34</v>
      </c>
      <c r="P283" s="190" t="s">
        <v>35</v>
      </c>
      <c r="Q283" s="190" t="s">
        <v>35</v>
      </c>
      <c r="R283" s="186" t="s">
        <v>14</v>
      </c>
      <c r="S283" s="190" t="s">
        <v>14</v>
      </c>
      <c r="T283" s="190" t="s">
        <v>14</v>
      </c>
      <c r="U283" s="190" t="s">
        <v>14</v>
      </c>
      <c r="V283" s="190" t="s">
        <v>13</v>
      </c>
      <c r="W283" s="190" t="s">
        <v>14</v>
      </c>
      <c r="X283" s="189" t="s">
        <v>1666</v>
      </c>
      <c r="Y283" s="191" t="s">
        <v>22</v>
      </c>
      <c r="Z283" s="192">
        <v>41558</v>
      </c>
      <c r="AA283" s="192"/>
      <c r="AB283" s="193" t="s">
        <v>17</v>
      </c>
    </row>
    <row r="284" spans="1:28" s="156" customFormat="1" ht="118.95" customHeight="1" x14ac:dyDescent="0.25">
      <c r="A284" s="268">
        <f t="shared" si="4"/>
        <v>272</v>
      </c>
      <c r="B284" s="186" t="s">
        <v>31</v>
      </c>
      <c r="C284" s="187" t="s">
        <v>715</v>
      </c>
      <c r="D284" s="187" t="s">
        <v>1653</v>
      </c>
      <c r="E284" s="188" t="s">
        <v>719</v>
      </c>
      <c r="F284" s="189" t="s">
        <v>1417</v>
      </c>
      <c r="G284" s="190" t="s">
        <v>49</v>
      </c>
      <c r="H284" s="190" t="s">
        <v>5</v>
      </c>
      <c r="I284" s="190" t="s">
        <v>73</v>
      </c>
      <c r="J284" s="190" t="s">
        <v>1038</v>
      </c>
      <c r="K284" s="190" t="s">
        <v>366</v>
      </c>
      <c r="L284" s="191" t="str">
        <f>IF(K284="","",VLOOKUP(K284,Listas!$O$3:$P$37,2,FALSE))</f>
        <v>SUBDIRECTOR(A) GENERAL DE VERIFICACIÓN MIGRATORIA</v>
      </c>
      <c r="M284" s="190" t="s">
        <v>1530</v>
      </c>
      <c r="N284" s="190" t="s">
        <v>1531</v>
      </c>
      <c r="O284" s="190" t="s">
        <v>34</v>
      </c>
      <c r="P284" s="190" t="s">
        <v>12</v>
      </c>
      <c r="Q284" s="190" t="s">
        <v>12</v>
      </c>
      <c r="R284" s="186" t="s">
        <v>13</v>
      </c>
      <c r="S284" s="190" t="s">
        <v>14</v>
      </c>
      <c r="T284" s="190" t="s">
        <v>14</v>
      </c>
      <c r="U284" s="190" t="s">
        <v>14</v>
      </c>
      <c r="V284" s="190" t="s">
        <v>13</v>
      </c>
      <c r="W284" s="190" t="s">
        <v>14</v>
      </c>
      <c r="X284" s="189" t="s">
        <v>1335</v>
      </c>
      <c r="Y284" s="191" t="s">
        <v>22</v>
      </c>
      <c r="Z284" s="192">
        <v>43687</v>
      </c>
      <c r="AA284" s="192"/>
      <c r="AB284" s="193" t="s">
        <v>17</v>
      </c>
    </row>
    <row r="285" spans="1:28" s="156" customFormat="1" ht="118.95" customHeight="1" x14ac:dyDescent="0.25">
      <c r="A285" s="268">
        <f t="shared" si="4"/>
        <v>273</v>
      </c>
      <c r="B285" s="186" t="s">
        <v>719</v>
      </c>
      <c r="C285" s="187" t="s">
        <v>1562</v>
      </c>
      <c r="D285" s="187" t="s">
        <v>1563</v>
      </c>
      <c r="E285" s="188" t="s">
        <v>719</v>
      </c>
      <c r="F285" s="189" t="s">
        <v>1564</v>
      </c>
      <c r="G285" s="190" t="s">
        <v>49</v>
      </c>
      <c r="H285" s="190" t="s">
        <v>63</v>
      </c>
      <c r="I285" s="190" t="s">
        <v>1565</v>
      </c>
      <c r="J285" s="190" t="s">
        <v>1038</v>
      </c>
      <c r="K285" s="190" t="s">
        <v>366</v>
      </c>
      <c r="L285" s="191" t="str">
        <f>IF(K285="","",VLOOKUP(K285,Listas!$O$3:$P$37,2,FALSE))</f>
        <v>SUBDIRECTOR(A) GENERAL DE VERIFICACIÓN MIGRATORIA</v>
      </c>
      <c r="M285" s="190" t="s">
        <v>1561</v>
      </c>
      <c r="N285" s="190" t="s">
        <v>364</v>
      </c>
      <c r="O285" s="190" t="s">
        <v>34</v>
      </c>
      <c r="P285" s="190" t="s">
        <v>12</v>
      </c>
      <c r="Q285" s="190" t="s">
        <v>12</v>
      </c>
      <c r="R285" s="186" t="s">
        <v>14</v>
      </c>
      <c r="S285" s="190" t="s">
        <v>13</v>
      </c>
      <c r="T285" s="190" t="s">
        <v>14</v>
      </c>
      <c r="U285" s="190" t="s">
        <v>14</v>
      </c>
      <c r="V285" s="190" t="s">
        <v>13</v>
      </c>
      <c r="W285" s="190" t="s">
        <v>14</v>
      </c>
      <c r="X285" s="189" t="s">
        <v>1566</v>
      </c>
      <c r="Y285" s="191" t="s">
        <v>22</v>
      </c>
      <c r="Z285" s="192">
        <v>44621</v>
      </c>
      <c r="AA285" s="192"/>
      <c r="AB285" s="193" t="s">
        <v>17</v>
      </c>
    </row>
    <row r="286" spans="1:28" s="156" customFormat="1" ht="118.95" customHeight="1" x14ac:dyDescent="0.25">
      <c r="A286" s="268">
        <f t="shared" si="4"/>
        <v>274</v>
      </c>
      <c r="B286" s="186" t="s">
        <v>719</v>
      </c>
      <c r="C286" s="187" t="s">
        <v>1567</v>
      </c>
      <c r="D286" s="187" t="s">
        <v>1563</v>
      </c>
      <c r="E286" s="188" t="s">
        <v>719</v>
      </c>
      <c r="F286" s="189" t="s">
        <v>1564</v>
      </c>
      <c r="G286" s="190" t="s">
        <v>49</v>
      </c>
      <c r="H286" s="190" t="s">
        <v>63</v>
      </c>
      <c r="I286" s="190" t="s">
        <v>1565</v>
      </c>
      <c r="J286" s="190" t="s">
        <v>1038</v>
      </c>
      <c r="K286" s="190" t="s">
        <v>366</v>
      </c>
      <c r="L286" s="191" t="str">
        <f>IF(K286="","",VLOOKUP(K286,Listas!$O$3:$P$37,2,FALSE))</f>
        <v>SUBDIRECTOR(A) GENERAL DE VERIFICACIÓN MIGRATORIA</v>
      </c>
      <c r="M286" s="190" t="s">
        <v>1561</v>
      </c>
      <c r="N286" s="190" t="s">
        <v>364</v>
      </c>
      <c r="O286" s="190" t="s">
        <v>34</v>
      </c>
      <c r="P286" s="190" t="s">
        <v>12</v>
      </c>
      <c r="Q286" s="190" t="s">
        <v>12</v>
      </c>
      <c r="R286" s="186" t="s">
        <v>14</v>
      </c>
      <c r="S286" s="190" t="s">
        <v>13</v>
      </c>
      <c r="T286" s="190" t="s">
        <v>14</v>
      </c>
      <c r="U286" s="190" t="s">
        <v>14</v>
      </c>
      <c r="V286" s="190" t="s">
        <v>13</v>
      </c>
      <c r="W286" s="190" t="s">
        <v>14</v>
      </c>
      <c r="X286" s="189" t="s">
        <v>1566</v>
      </c>
      <c r="Y286" s="191" t="s">
        <v>22</v>
      </c>
      <c r="Z286" s="192">
        <v>44621</v>
      </c>
      <c r="AA286" s="192"/>
      <c r="AB286" s="193" t="s">
        <v>17</v>
      </c>
    </row>
    <row r="287" spans="1:28" s="156" customFormat="1" ht="118.95" customHeight="1" x14ac:dyDescent="0.25">
      <c r="A287" s="268">
        <f t="shared" si="4"/>
        <v>275</v>
      </c>
      <c r="B287" s="186" t="s">
        <v>101</v>
      </c>
      <c r="C287" s="187" t="s">
        <v>1302</v>
      </c>
      <c r="D287" s="187" t="s">
        <v>1670</v>
      </c>
      <c r="E287" s="188" t="s">
        <v>357</v>
      </c>
      <c r="F287" s="189" t="s">
        <v>1521</v>
      </c>
      <c r="G287" s="190" t="s">
        <v>49</v>
      </c>
      <c r="H287" s="190" t="s">
        <v>5</v>
      </c>
      <c r="I287" s="190" t="s">
        <v>359</v>
      </c>
      <c r="J287" s="190" t="s">
        <v>1038</v>
      </c>
      <c r="K287" s="190" t="s">
        <v>366</v>
      </c>
      <c r="L287" s="191" t="str">
        <f>IF(K287="","",VLOOKUP(K287,Listas!$O$3:$P$37,2,FALSE))</f>
        <v>SUBDIRECTOR(A) GENERAL DE VERIFICACIÓN MIGRATORIA</v>
      </c>
      <c r="M287" s="190" t="s">
        <v>1530</v>
      </c>
      <c r="N287" s="190" t="s">
        <v>1531</v>
      </c>
      <c r="O287" s="190" t="s">
        <v>34</v>
      </c>
      <c r="P287" s="190" t="s">
        <v>35</v>
      </c>
      <c r="Q287" s="190" t="s">
        <v>12</v>
      </c>
      <c r="R287" s="186" t="s">
        <v>14</v>
      </c>
      <c r="S287" s="190" t="s">
        <v>14</v>
      </c>
      <c r="T287" s="190" t="s">
        <v>14</v>
      </c>
      <c r="U287" s="190" t="s">
        <v>14</v>
      </c>
      <c r="V287" s="190" t="s">
        <v>13</v>
      </c>
      <c r="W287" s="190" t="s">
        <v>14</v>
      </c>
      <c r="X287" s="189" t="s">
        <v>15</v>
      </c>
      <c r="Y287" s="191" t="s">
        <v>22</v>
      </c>
      <c r="Z287" s="192">
        <v>40859</v>
      </c>
      <c r="AA287" s="192"/>
      <c r="AB287" s="193" t="s">
        <v>17</v>
      </c>
    </row>
    <row r="288" spans="1:28" s="156" customFormat="1" ht="118.95" customHeight="1" x14ac:dyDescent="0.25">
      <c r="A288" s="268">
        <f t="shared" si="4"/>
        <v>276</v>
      </c>
      <c r="B288" s="186" t="s">
        <v>30</v>
      </c>
      <c r="C288" s="187" t="s">
        <v>1303</v>
      </c>
      <c r="D288" s="187" t="s">
        <v>1671</v>
      </c>
      <c r="E288" s="188" t="s">
        <v>31</v>
      </c>
      <c r="F288" s="189" t="s">
        <v>1521</v>
      </c>
      <c r="G288" s="190" t="s">
        <v>359</v>
      </c>
      <c r="H288" s="190" t="s">
        <v>32</v>
      </c>
      <c r="I288" s="190" t="s">
        <v>359</v>
      </c>
      <c r="J288" s="190" t="s">
        <v>1038</v>
      </c>
      <c r="K288" s="190" t="s">
        <v>366</v>
      </c>
      <c r="L288" s="191" t="str">
        <f>IF(K288="","",VLOOKUP(K288,Listas!$O$3:$P$37,2,FALSE))</f>
        <v>SUBDIRECTOR(A) GENERAL DE VERIFICACIÓN MIGRATORIA</v>
      </c>
      <c r="M288" s="190" t="s">
        <v>1530</v>
      </c>
      <c r="N288" s="190" t="s">
        <v>1531</v>
      </c>
      <c r="O288" s="190" t="s">
        <v>34</v>
      </c>
      <c r="P288" s="190" t="s">
        <v>11</v>
      </c>
      <c r="Q288" s="190" t="s">
        <v>11</v>
      </c>
      <c r="R288" s="186" t="s">
        <v>14</v>
      </c>
      <c r="S288" s="190" t="s">
        <v>14</v>
      </c>
      <c r="T288" s="190" t="s">
        <v>14</v>
      </c>
      <c r="U288" s="190" t="s">
        <v>14</v>
      </c>
      <c r="V288" s="190" t="s">
        <v>13</v>
      </c>
      <c r="W288" s="190" t="s">
        <v>14</v>
      </c>
      <c r="X288" s="189" t="s">
        <v>15</v>
      </c>
      <c r="Y288" s="191" t="s">
        <v>22</v>
      </c>
      <c r="Z288" s="192">
        <v>40859</v>
      </c>
      <c r="AA288" s="192"/>
      <c r="AB288" s="193" t="s">
        <v>17</v>
      </c>
    </row>
    <row r="289" spans="1:28" s="156" customFormat="1" ht="118.95" customHeight="1" x14ac:dyDescent="0.25">
      <c r="A289" s="268">
        <f t="shared" si="4"/>
        <v>277</v>
      </c>
      <c r="B289" s="186" t="s">
        <v>61</v>
      </c>
      <c r="C289" s="187" t="s">
        <v>1062</v>
      </c>
      <c r="D289" s="187" t="s">
        <v>1055</v>
      </c>
      <c r="E289" s="188" t="s">
        <v>61</v>
      </c>
      <c r="F289" s="189" t="s">
        <v>1521</v>
      </c>
      <c r="G289" s="190" t="s">
        <v>359</v>
      </c>
      <c r="H289" s="190" t="s">
        <v>32</v>
      </c>
      <c r="I289" s="190" t="s">
        <v>359</v>
      </c>
      <c r="J289" s="190" t="s">
        <v>1038</v>
      </c>
      <c r="K289" s="190" t="s">
        <v>366</v>
      </c>
      <c r="L289" s="191" t="str">
        <f>IF(K289="","",VLOOKUP(K289,Listas!$O$3:$P$37,2,FALSE))</f>
        <v>SUBDIRECTOR(A) GENERAL DE VERIFICACIÓN MIGRATORIA</v>
      </c>
      <c r="M289" s="190" t="s">
        <v>1530</v>
      </c>
      <c r="N289" s="190" t="s">
        <v>1531</v>
      </c>
      <c r="O289" s="190" t="s">
        <v>1767</v>
      </c>
      <c r="P289" s="190" t="s">
        <v>1767</v>
      </c>
      <c r="Q289" s="190" t="s">
        <v>12</v>
      </c>
      <c r="R289" s="186" t="s">
        <v>14</v>
      </c>
      <c r="S289" s="190" t="s">
        <v>14</v>
      </c>
      <c r="T289" s="190" t="s">
        <v>14</v>
      </c>
      <c r="U289" s="190" t="s">
        <v>14</v>
      </c>
      <c r="V289" s="190" t="s">
        <v>13</v>
      </c>
      <c r="W289" s="190" t="s">
        <v>14</v>
      </c>
      <c r="X289" s="189" t="s">
        <v>15</v>
      </c>
      <c r="Y289" s="191" t="s">
        <v>22</v>
      </c>
      <c r="Z289" s="192">
        <v>40848</v>
      </c>
      <c r="AA289" s="192"/>
      <c r="AB289" s="193" t="s">
        <v>17</v>
      </c>
    </row>
    <row r="290" spans="1:28" s="156" customFormat="1" ht="118.95" customHeight="1" x14ac:dyDescent="0.25">
      <c r="A290" s="268">
        <f t="shared" si="4"/>
        <v>278</v>
      </c>
      <c r="B290" s="186" t="s">
        <v>0</v>
      </c>
      <c r="C290" s="187" t="s">
        <v>1122</v>
      </c>
      <c r="D290" s="187" t="s">
        <v>1772</v>
      </c>
      <c r="E290" s="188" t="s">
        <v>2</v>
      </c>
      <c r="F290" s="189" t="s">
        <v>1773</v>
      </c>
      <c r="G290" s="190" t="s">
        <v>4</v>
      </c>
      <c r="H290" s="190" t="s">
        <v>32</v>
      </c>
      <c r="I290" s="190" t="s">
        <v>50</v>
      </c>
      <c r="J290" s="190" t="s">
        <v>971</v>
      </c>
      <c r="K290" s="190" t="s">
        <v>403</v>
      </c>
      <c r="L290" s="191" t="str">
        <f>IF(K290="","",VLOOKUP(K290,Listas!$O$3:$P$37,2,FALSE))</f>
        <v>SUBDIRECTOR(A) ADMINISTRATIVA Y FINANCIERA</v>
      </c>
      <c r="M290" s="190" t="s">
        <v>404</v>
      </c>
      <c r="N290" s="190" t="s">
        <v>405</v>
      </c>
      <c r="O290" s="190" t="s">
        <v>21</v>
      </c>
      <c r="P290" s="190" t="s">
        <v>35</v>
      </c>
      <c r="Q290" s="190" t="s">
        <v>35</v>
      </c>
      <c r="R290" s="186" t="s">
        <v>14</v>
      </c>
      <c r="S290" s="190" t="s">
        <v>13</v>
      </c>
      <c r="T290" s="190" t="s">
        <v>14</v>
      </c>
      <c r="U290" s="190" t="s">
        <v>14</v>
      </c>
      <c r="V290" s="190" t="s">
        <v>14</v>
      </c>
      <c r="W290" s="190" t="s">
        <v>14</v>
      </c>
      <c r="X290" s="189" t="s">
        <v>1774</v>
      </c>
      <c r="Y290" s="191" t="s">
        <v>22</v>
      </c>
      <c r="Z290" s="192">
        <v>40931</v>
      </c>
      <c r="AA290" s="192"/>
      <c r="AB290" s="193" t="s">
        <v>17</v>
      </c>
    </row>
    <row r="291" spans="1:28" s="156" customFormat="1" ht="118.95" customHeight="1" x14ac:dyDescent="0.25">
      <c r="A291" s="268">
        <f t="shared" si="4"/>
        <v>279</v>
      </c>
      <c r="B291" s="186" t="s">
        <v>141</v>
      </c>
      <c r="C291" s="187" t="s">
        <v>181</v>
      </c>
      <c r="D291" s="187" t="s">
        <v>1775</v>
      </c>
      <c r="E291" s="188" t="s">
        <v>2</v>
      </c>
      <c r="F291" s="189" t="s">
        <v>1773</v>
      </c>
      <c r="G291" s="190" t="s">
        <v>4</v>
      </c>
      <c r="H291" s="190" t="s">
        <v>32</v>
      </c>
      <c r="I291" s="190" t="s">
        <v>50</v>
      </c>
      <c r="J291" s="190" t="s">
        <v>971</v>
      </c>
      <c r="K291" s="190" t="s">
        <v>403</v>
      </c>
      <c r="L291" s="191" t="str">
        <f>IF(K291="","",VLOOKUP(K291,Listas!$O$3:$P$37,2,FALSE))</f>
        <v>SUBDIRECTOR(A) ADMINISTRATIVA Y FINANCIERA</v>
      </c>
      <c r="M291" s="190" t="s">
        <v>404</v>
      </c>
      <c r="N291" s="190" t="s">
        <v>406</v>
      </c>
      <c r="O291" s="190" t="s">
        <v>21</v>
      </c>
      <c r="P291" s="190" t="s">
        <v>35</v>
      </c>
      <c r="Q291" s="190" t="s">
        <v>35</v>
      </c>
      <c r="R291" s="186" t="s">
        <v>14</v>
      </c>
      <c r="S291" s="190" t="s">
        <v>14</v>
      </c>
      <c r="T291" s="190" t="s">
        <v>14</v>
      </c>
      <c r="U291" s="190" t="s">
        <v>14</v>
      </c>
      <c r="V291" s="190" t="s">
        <v>14</v>
      </c>
      <c r="W291" s="190" t="s">
        <v>14</v>
      </c>
      <c r="X291" s="189" t="s">
        <v>407</v>
      </c>
      <c r="Y291" s="191" t="s">
        <v>22</v>
      </c>
      <c r="Z291" s="192">
        <v>40847</v>
      </c>
      <c r="AA291" s="192"/>
      <c r="AB291" s="193" t="s">
        <v>17</v>
      </c>
    </row>
    <row r="292" spans="1:28" s="156" customFormat="1" ht="118.95" customHeight="1" x14ac:dyDescent="0.25">
      <c r="A292" s="268">
        <f t="shared" si="4"/>
        <v>280</v>
      </c>
      <c r="B292" s="186" t="s">
        <v>141</v>
      </c>
      <c r="C292" s="187" t="s">
        <v>1123</v>
      </c>
      <c r="D292" s="187" t="s">
        <v>1776</v>
      </c>
      <c r="E292" s="188" t="s">
        <v>2</v>
      </c>
      <c r="F292" s="189" t="s">
        <v>1773</v>
      </c>
      <c r="G292" s="190" t="s">
        <v>4</v>
      </c>
      <c r="H292" s="190" t="s">
        <v>32</v>
      </c>
      <c r="I292" s="190" t="s">
        <v>50</v>
      </c>
      <c r="J292" s="190" t="s">
        <v>971</v>
      </c>
      <c r="K292" s="190" t="s">
        <v>403</v>
      </c>
      <c r="L292" s="191" t="str">
        <f>IF(K292="","",VLOOKUP(K292,Listas!$O$3:$P$37,2,FALSE))</f>
        <v>SUBDIRECTOR(A) ADMINISTRATIVA Y FINANCIERA</v>
      </c>
      <c r="M292" s="190" t="s">
        <v>404</v>
      </c>
      <c r="N292" s="190" t="s">
        <v>405</v>
      </c>
      <c r="O292" s="190" t="s">
        <v>21</v>
      </c>
      <c r="P292" s="190" t="s">
        <v>35</v>
      </c>
      <c r="Q292" s="190" t="s">
        <v>35</v>
      </c>
      <c r="R292" s="186" t="s">
        <v>14</v>
      </c>
      <c r="S292" s="190" t="s">
        <v>14</v>
      </c>
      <c r="T292" s="190" t="s">
        <v>14</v>
      </c>
      <c r="U292" s="190" t="s">
        <v>14</v>
      </c>
      <c r="V292" s="190" t="s">
        <v>14</v>
      </c>
      <c r="W292" s="190" t="s">
        <v>14</v>
      </c>
      <c r="X292" s="189" t="s">
        <v>407</v>
      </c>
      <c r="Y292" s="191" t="s">
        <v>22</v>
      </c>
      <c r="Z292" s="192">
        <v>40847</v>
      </c>
      <c r="AA292" s="192"/>
      <c r="AB292" s="193" t="s">
        <v>17</v>
      </c>
    </row>
    <row r="293" spans="1:28" s="156" customFormat="1" ht="118.95" customHeight="1" x14ac:dyDescent="0.25">
      <c r="A293" s="268">
        <f t="shared" si="4"/>
        <v>281</v>
      </c>
      <c r="B293" s="186" t="s">
        <v>141</v>
      </c>
      <c r="C293" s="187" t="s">
        <v>183</v>
      </c>
      <c r="D293" s="187" t="s">
        <v>1777</v>
      </c>
      <c r="E293" s="188" t="s">
        <v>2</v>
      </c>
      <c r="F293" s="189" t="s">
        <v>1773</v>
      </c>
      <c r="G293" s="190" t="s">
        <v>4</v>
      </c>
      <c r="H293" s="190" t="s">
        <v>32</v>
      </c>
      <c r="I293" s="190" t="s">
        <v>50</v>
      </c>
      <c r="J293" s="190" t="s">
        <v>971</v>
      </c>
      <c r="K293" s="190" t="s">
        <v>403</v>
      </c>
      <c r="L293" s="191" t="str">
        <f>IF(K293="","",VLOOKUP(K293,Listas!$O$3:$P$37,2,FALSE))</f>
        <v>SUBDIRECTOR(A) ADMINISTRATIVA Y FINANCIERA</v>
      </c>
      <c r="M293" s="190" t="s">
        <v>404</v>
      </c>
      <c r="N293" s="190" t="s">
        <v>405</v>
      </c>
      <c r="O293" s="190" t="s">
        <v>21</v>
      </c>
      <c r="P293" s="190" t="s">
        <v>35</v>
      </c>
      <c r="Q293" s="190" t="s">
        <v>35</v>
      </c>
      <c r="R293" s="186" t="s">
        <v>14</v>
      </c>
      <c r="S293" s="190" t="s">
        <v>14</v>
      </c>
      <c r="T293" s="190" t="s">
        <v>14</v>
      </c>
      <c r="U293" s="190" t="s">
        <v>14</v>
      </c>
      <c r="V293" s="190" t="s">
        <v>14</v>
      </c>
      <c r="W293" s="190" t="s">
        <v>14</v>
      </c>
      <c r="X293" s="189" t="s">
        <v>408</v>
      </c>
      <c r="Y293" s="191" t="s">
        <v>22</v>
      </c>
      <c r="Z293" s="192">
        <v>40847</v>
      </c>
      <c r="AA293" s="192"/>
      <c r="AB293" s="193" t="s">
        <v>17</v>
      </c>
    </row>
    <row r="294" spans="1:28" s="156" customFormat="1" ht="118.95" customHeight="1" x14ac:dyDescent="0.25">
      <c r="A294" s="268">
        <f t="shared" si="4"/>
        <v>282</v>
      </c>
      <c r="B294" s="186" t="s">
        <v>79</v>
      </c>
      <c r="C294" s="187" t="s">
        <v>28</v>
      </c>
      <c r="D294" s="187" t="s">
        <v>1778</v>
      </c>
      <c r="E294" s="188" t="s">
        <v>2</v>
      </c>
      <c r="F294" s="189" t="s">
        <v>1773</v>
      </c>
      <c r="G294" s="190" t="s">
        <v>4</v>
      </c>
      <c r="H294" s="190" t="s">
        <v>32</v>
      </c>
      <c r="I294" s="190" t="s">
        <v>50</v>
      </c>
      <c r="J294" s="190" t="s">
        <v>971</v>
      </c>
      <c r="K294" s="190" t="s">
        <v>403</v>
      </c>
      <c r="L294" s="191" t="str">
        <f>IF(K294="","",VLOOKUP(K294,Listas!$O$3:$P$37,2,FALSE))</f>
        <v>SUBDIRECTOR(A) ADMINISTRATIVA Y FINANCIERA</v>
      </c>
      <c r="M294" s="190" t="s">
        <v>404</v>
      </c>
      <c r="N294" s="190" t="s">
        <v>405</v>
      </c>
      <c r="O294" s="190" t="s">
        <v>21</v>
      </c>
      <c r="P294" s="190" t="s">
        <v>35</v>
      </c>
      <c r="Q294" s="190" t="s">
        <v>35</v>
      </c>
      <c r="R294" s="186" t="s">
        <v>14</v>
      </c>
      <c r="S294" s="190" t="s">
        <v>14</v>
      </c>
      <c r="T294" s="190" t="s">
        <v>14</v>
      </c>
      <c r="U294" s="190" t="s">
        <v>14</v>
      </c>
      <c r="V294" s="190" t="s">
        <v>14</v>
      </c>
      <c r="W294" s="190" t="s">
        <v>14</v>
      </c>
      <c r="X294" s="189" t="s">
        <v>409</v>
      </c>
      <c r="Y294" s="191" t="s">
        <v>22</v>
      </c>
      <c r="Z294" s="192">
        <v>40847</v>
      </c>
      <c r="AA294" s="192"/>
      <c r="AB294" s="193" t="s">
        <v>17</v>
      </c>
    </row>
    <row r="295" spans="1:28" s="156" customFormat="1" ht="118.95" customHeight="1" x14ac:dyDescent="0.25">
      <c r="A295" s="268">
        <f t="shared" si="4"/>
        <v>283</v>
      </c>
      <c r="B295" s="186" t="s">
        <v>410</v>
      </c>
      <c r="C295" s="187" t="s">
        <v>1124</v>
      </c>
      <c r="D295" s="187" t="s">
        <v>1779</v>
      </c>
      <c r="E295" s="188" t="s">
        <v>2</v>
      </c>
      <c r="F295" s="189" t="s">
        <v>1780</v>
      </c>
      <c r="G295" s="190" t="s">
        <v>4</v>
      </c>
      <c r="H295" s="190" t="s">
        <v>32</v>
      </c>
      <c r="I295" s="190" t="s">
        <v>50</v>
      </c>
      <c r="J295" s="190" t="s">
        <v>971</v>
      </c>
      <c r="K295" s="190" t="s">
        <v>403</v>
      </c>
      <c r="L295" s="191" t="str">
        <f>IF(K295="","",VLOOKUP(K295,Listas!$O$3:$P$37,2,FALSE))</f>
        <v>SUBDIRECTOR(A) ADMINISTRATIVA Y FINANCIERA</v>
      </c>
      <c r="M295" s="190" t="s">
        <v>404</v>
      </c>
      <c r="N295" s="190" t="s">
        <v>405</v>
      </c>
      <c r="O295" s="190" t="s">
        <v>21</v>
      </c>
      <c r="P295" s="190" t="s">
        <v>35</v>
      </c>
      <c r="Q295" s="190" t="s">
        <v>35</v>
      </c>
      <c r="R295" s="186" t="s">
        <v>14</v>
      </c>
      <c r="S295" s="190" t="s">
        <v>13</v>
      </c>
      <c r="T295" s="190" t="s">
        <v>14</v>
      </c>
      <c r="U295" s="190" t="s">
        <v>14</v>
      </c>
      <c r="V295" s="190" t="s">
        <v>14</v>
      </c>
      <c r="W295" s="190" t="s">
        <v>14</v>
      </c>
      <c r="X295" s="189" t="s">
        <v>411</v>
      </c>
      <c r="Y295" s="191" t="s">
        <v>22</v>
      </c>
      <c r="Z295" s="192">
        <v>41453</v>
      </c>
      <c r="AA295" s="192"/>
      <c r="AB295" s="193" t="s">
        <v>17</v>
      </c>
    </row>
    <row r="296" spans="1:28" s="156" customFormat="1" ht="118.95" customHeight="1" x14ac:dyDescent="0.25">
      <c r="A296" s="268">
        <f t="shared" si="4"/>
        <v>284</v>
      </c>
      <c r="B296" s="186" t="s">
        <v>0</v>
      </c>
      <c r="C296" s="187" t="s">
        <v>1125</v>
      </c>
      <c r="D296" s="187" t="s">
        <v>412</v>
      </c>
      <c r="E296" s="188" t="s">
        <v>2</v>
      </c>
      <c r="F296" s="189" t="s">
        <v>1773</v>
      </c>
      <c r="G296" s="190" t="s">
        <v>4</v>
      </c>
      <c r="H296" s="190" t="s">
        <v>32</v>
      </c>
      <c r="I296" s="190" t="s">
        <v>50</v>
      </c>
      <c r="J296" s="190" t="s">
        <v>971</v>
      </c>
      <c r="K296" s="190" t="s">
        <v>403</v>
      </c>
      <c r="L296" s="191" t="str">
        <f>IF(K296="","",VLOOKUP(K296,Listas!$O$3:$P$37,2,FALSE))</f>
        <v>SUBDIRECTOR(A) ADMINISTRATIVA Y FINANCIERA</v>
      </c>
      <c r="M296" s="190" t="s">
        <v>404</v>
      </c>
      <c r="N296" s="190" t="s">
        <v>405</v>
      </c>
      <c r="O296" s="190" t="s">
        <v>21</v>
      </c>
      <c r="P296" s="190" t="s">
        <v>35</v>
      </c>
      <c r="Q296" s="190" t="s">
        <v>35</v>
      </c>
      <c r="R296" s="186" t="s">
        <v>14</v>
      </c>
      <c r="S296" s="190" t="s">
        <v>14</v>
      </c>
      <c r="T296" s="190" t="s">
        <v>14</v>
      </c>
      <c r="U296" s="190" t="s">
        <v>13</v>
      </c>
      <c r="V296" s="190" t="s">
        <v>14</v>
      </c>
      <c r="W296" s="190" t="s">
        <v>14</v>
      </c>
      <c r="X296" s="189" t="s">
        <v>1781</v>
      </c>
      <c r="Y296" s="191" t="s">
        <v>22</v>
      </c>
      <c r="Z296" s="192">
        <v>40932</v>
      </c>
      <c r="AA296" s="192"/>
      <c r="AB296" s="193" t="s">
        <v>17</v>
      </c>
    </row>
    <row r="297" spans="1:28" s="156" customFormat="1" ht="118.95" customHeight="1" x14ac:dyDescent="0.25">
      <c r="A297" s="268">
        <f t="shared" si="4"/>
        <v>285</v>
      </c>
      <c r="B297" s="186" t="s">
        <v>128</v>
      </c>
      <c r="C297" s="187" t="s">
        <v>1126</v>
      </c>
      <c r="D297" s="187" t="s">
        <v>413</v>
      </c>
      <c r="E297" s="188" t="s">
        <v>2</v>
      </c>
      <c r="F297" s="189" t="s">
        <v>1782</v>
      </c>
      <c r="G297" s="190" t="s">
        <v>4</v>
      </c>
      <c r="H297" s="190" t="s">
        <v>32</v>
      </c>
      <c r="I297" s="190" t="s">
        <v>50</v>
      </c>
      <c r="J297" s="190" t="s">
        <v>971</v>
      </c>
      <c r="K297" s="190" t="s">
        <v>403</v>
      </c>
      <c r="L297" s="191" t="str">
        <f>IF(K297="","",VLOOKUP(K297,Listas!$O$3:$P$37,2,FALSE))</f>
        <v>SUBDIRECTOR(A) ADMINISTRATIVA Y FINANCIERA</v>
      </c>
      <c r="M297" s="190" t="s">
        <v>414</v>
      </c>
      <c r="N297" s="190" t="s">
        <v>405</v>
      </c>
      <c r="O297" s="190" t="s">
        <v>21</v>
      </c>
      <c r="P297" s="190" t="s">
        <v>35</v>
      </c>
      <c r="Q297" s="190" t="s">
        <v>35</v>
      </c>
      <c r="R297" s="186" t="s">
        <v>14</v>
      </c>
      <c r="S297" s="190" t="s">
        <v>13</v>
      </c>
      <c r="T297" s="190" t="s">
        <v>14</v>
      </c>
      <c r="U297" s="190" t="s">
        <v>13</v>
      </c>
      <c r="V297" s="190" t="s">
        <v>14</v>
      </c>
      <c r="W297" s="190" t="s">
        <v>14</v>
      </c>
      <c r="X297" s="189" t="s">
        <v>1783</v>
      </c>
      <c r="Y297" s="191" t="s">
        <v>22</v>
      </c>
      <c r="Z297" s="192">
        <v>41271</v>
      </c>
      <c r="AA297" s="192"/>
      <c r="AB297" s="193" t="s">
        <v>17</v>
      </c>
    </row>
    <row r="298" spans="1:28" s="156" customFormat="1" ht="118.95" customHeight="1" x14ac:dyDescent="0.25">
      <c r="A298" s="268">
        <f t="shared" si="4"/>
        <v>286</v>
      </c>
      <c r="B298" s="186" t="s">
        <v>415</v>
      </c>
      <c r="C298" s="187" t="s">
        <v>1127</v>
      </c>
      <c r="D298" s="187" t="s">
        <v>1784</v>
      </c>
      <c r="E298" s="188" t="s">
        <v>2</v>
      </c>
      <c r="F298" s="189" t="s">
        <v>1785</v>
      </c>
      <c r="G298" s="190" t="s">
        <v>4</v>
      </c>
      <c r="H298" s="190" t="s">
        <v>32</v>
      </c>
      <c r="I298" s="190" t="s">
        <v>50</v>
      </c>
      <c r="J298" s="190" t="s">
        <v>971</v>
      </c>
      <c r="K298" s="190" t="s">
        <v>403</v>
      </c>
      <c r="L298" s="191" t="str">
        <f>IF(K298="","",VLOOKUP(K298,Listas!$O$3:$P$37,2,FALSE))</f>
        <v>SUBDIRECTOR(A) ADMINISTRATIVA Y FINANCIERA</v>
      </c>
      <c r="M298" s="190" t="s">
        <v>414</v>
      </c>
      <c r="N298" s="190" t="s">
        <v>405</v>
      </c>
      <c r="O298" s="190" t="s">
        <v>21</v>
      </c>
      <c r="P298" s="190" t="s">
        <v>35</v>
      </c>
      <c r="Q298" s="190" t="s">
        <v>35</v>
      </c>
      <c r="R298" s="186" t="s">
        <v>14</v>
      </c>
      <c r="S298" s="190" t="s">
        <v>13</v>
      </c>
      <c r="T298" s="190" t="s">
        <v>14</v>
      </c>
      <c r="U298" s="190" t="s">
        <v>13</v>
      </c>
      <c r="V298" s="190" t="s">
        <v>14</v>
      </c>
      <c r="W298" s="190" t="s">
        <v>14</v>
      </c>
      <c r="X298" s="189" t="s">
        <v>416</v>
      </c>
      <c r="Y298" s="191" t="s">
        <v>22</v>
      </c>
      <c r="Z298" s="192">
        <v>43342</v>
      </c>
      <c r="AA298" s="192"/>
      <c r="AB298" s="193" t="s">
        <v>17</v>
      </c>
    </row>
    <row r="299" spans="1:28" s="156" customFormat="1" ht="323.25" customHeight="1" x14ac:dyDescent="0.25">
      <c r="A299" s="268">
        <f t="shared" si="4"/>
        <v>287</v>
      </c>
      <c r="B299" s="186" t="s">
        <v>417</v>
      </c>
      <c r="C299" s="187" t="s">
        <v>1766</v>
      </c>
      <c r="D299" s="187" t="s">
        <v>1786</v>
      </c>
      <c r="E299" s="188" t="s">
        <v>2</v>
      </c>
      <c r="F299" s="189" t="s">
        <v>1780</v>
      </c>
      <c r="G299" s="190" t="s">
        <v>4</v>
      </c>
      <c r="H299" s="190" t="s">
        <v>32</v>
      </c>
      <c r="I299" s="190" t="s">
        <v>50</v>
      </c>
      <c r="J299" s="190" t="s">
        <v>971</v>
      </c>
      <c r="K299" s="190" t="s">
        <v>403</v>
      </c>
      <c r="L299" s="191" t="str">
        <f>IF(K299="","",VLOOKUP(K299,Listas!$O$3:$P$37,2,FALSE))</f>
        <v>SUBDIRECTOR(A) ADMINISTRATIVA Y FINANCIERA</v>
      </c>
      <c r="M299" s="190" t="s">
        <v>418</v>
      </c>
      <c r="N299" s="190" t="s">
        <v>405</v>
      </c>
      <c r="O299" s="190" t="s">
        <v>21</v>
      </c>
      <c r="P299" s="190" t="s">
        <v>35</v>
      </c>
      <c r="Q299" s="190" t="s">
        <v>35</v>
      </c>
      <c r="R299" s="186" t="s">
        <v>14</v>
      </c>
      <c r="S299" s="190" t="s">
        <v>13</v>
      </c>
      <c r="T299" s="190" t="s">
        <v>13</v>
      </c>
      <c r="U299" s="190" t="s">
        <v>13</v>
      </c>
      <c r="V299" s="190" t="s">
        <v>13</v>
      </c>
      <c r="W299" s="190" t="s">
        <v>14</v>
      </c>
      <c r="X299" s="189" t="s">
        <v>419</v>
      </c>
      <c r="Y299" s="191" t="s">
        <v>22</v>
      </c>
      <c r="Z299" s="192">
        <v>43342</v>
      </c>
      <c r="AA299" s="192"/>
      <c r="AB299" s="193" t="s">
        <v>17</v>
      </c>
    </row>
    <row r="300" spans="1:28" s="156" customFormat="1" ht="118.95" customHeight="1" x14ac:dyDescent="0.25">
      <c r="A300" s="268">
        <f t="shared" si="4"/>
        <v>288</v>
      </c>
      <c r="B300" s="186" t="s">
        <v>420</v>
      </c>
      <c r="C300" s="187" t="s">
        <v>28</v>
      </c>
      <c r="D300" s="187" t="s">
        <v>421</v>
      </c>
      <c r="E300" s="188" t="s">
        <v>2</v>
      </c>
      <c r="F300" s="189" t="s">
        <v>1773</v>
      </c>
      <c r="G300" s="190" t="s">
        <v>4</v>
      </c>
      <c r="H300" s="190" t="s">
        <v>32</v>
      </c>
      <c r="I300" s="190" t="s">
        <v>50</v>
      </c>
      <c r="J300" s="190" t="s">
        <v>971</v>
      </c>
      <c r="K300" s="190" t="s">
        <v>403</v>
      </c>
      <c r="L300" s="191" t="str">
        <f>IF(K300="","",VLOOKUP(K300,Listas!$O$3:$P$37,2,FALSE))</f>
        <v>SUBDIRECTOR(A) ADMINISTRATIVA Y FINANCIERA</v>
      </c>
      <c r="M300" s="190" t="s">
        <v>414</v>
      </c>
      <c r="N300" s="190" t="s">
        <v>405</v>
      </c>
      <c r="O300" s="190" t="s">
        <v>21</v>
      </c>
      <c r="P300" s="190" t="s">
        <v>35</v>
      </c>
      <c r="Q300" s="190" t="s">
        <v>35</v>
      </c>
      <c r="R300" s="186" t="s">
        <v>14</v>
      </c>
      <c r="S300" s="190" t="s">
        <v>13</v>
      </c>
      <c r="T300" s="190" t="s">
        <v>14</v>
      </c>
      <c r="U300" s="190" t="s">
        <v>13</v>
      </c>
      <c r="V300" s="190" t="s">
        <v>13</v>
      </c>
      <c r="W300" s="190" t="s">
        <v>14</v>
      </c>
      <c r="X300" s="189" t="s">
        <v>422</v>
      </c>
      <c r="Y300" s="191" t="s">
        <v>22</v>
      </c>
      <c r="Z300" s="192">
        <v>40847</v>
      </c>
      <c r="AA300" s="192"/>
      <c r="AB300" s="193" t="s">
        <v>17</v>
      </c>
    </row>
    <row r="301" spans="1:28" s="156" customFormat="1" ht="118.95" customHeight="1" x14ac:dyDescent="0.25">
      <c r="A301" s="268">
        <f t="shared" si="4"/>
        <v>289</v>
      </c>
      <c r="B301" s="186" t="s">
        <v>53</v>
      </c>
      <c r="C301" s="187" t="s">
        <v>1128</v>
      </c>
      <c r="D301" s="187" t="s">
        <v>423</v>
      </c>
      <c r="E301" s="188" t="s">
        <v>2</v>
      </c>
      <c r="F301" s="189" t="s">
        <v>1780</v>
      </c>
      <c r="G301" s="190" t="s">
        <v>4</v>
      </c>
      <c r="H301" s="190" t="s">
        <v>32</v>
      </c>
      <c r="I301" s="190" t="s">
        <v>50</v>
      </c>
      <c r="J301" s="190" t="s">
        <v>971</v>
      </c>
      <c r="K301" s="190" t="s">
        <v>403</v>
      </c>
      <c r="L301" s="191" t="str">
        <f>IF(K301="","",VLOOKUP(K301,Listas!$O$3:$P$37,2,FALSE))</f>
        <v>SUBDIRECTOR(A) ADMINISTRATIVA Y FINANCIERA</v>
      </c>
      <c r="M301" s="190" t="s">
        <v>414</v>
      </c>
      <c r="N301" s="190" t="s">
        <v>405</v>
      </c>
      <c r="O301" s="190" t="s">
        <v>21</v>
      </c>
      <c r="P301" s="190" t="s">
        <v>35</v>
      </c>
      <c r="Q301" s="190" t="s">
        <v>35</v>
      </c>
      <c r="R301" s="186" t="s">
        <v>14</v>
      </c>
      <c r="S301" s="190" t="s">
        <v>13</v>
      </c>
      <c r="T301" s="190" t="s">
        <v>14</v>
      </c>
      <c r="U301" s="190" t="s">
        <v>14</v>
      </c>
      <c r="V301" s="190" t="s">
        <v>14</v>
      </c>
      <c r="W301" s="190" t="s">
        <v>14</v>
      </c>
      <c r="X301" s="189" t="s">
        <v>424</v>
      </c>
      <c r="Y301" s="191" t="s">
        <v>22</v>
      </c>
      <c r="Z301" s="192">
        <v>43342</v>
      </c>
      <c r="AA301" s="192"/>
      <c r="AB301" s="193" t="s">
        <v>17</v>
      </c>
    </row>
    <row r="302" spans="1:28" s="156" customFormat="1" ht="118.95" customHeight="1" x14ac:dyDescent="0.25">
      <c r="A302" s="268">
        <f t="shared" si="4"/>
        <v>290</v>
      </c>
      <c r="B302" s="186" t="s">
        <v>53</v>
      </c>
      <c r="C302" s="187" t="s">
        <v>1129</v>
      </c>
      <c r="D302" s="187" t="s">
        <v>425</v>
      </c>
      <c r="E302" s="188" t="s">
        <v>2</v>
      </c>
      <c r="F302" s="189" t="s">
        <v>1773</v>
      </c>
      <c r="G302" s="190" t="s">
        <v>4</v>
      </c>
      <c r="H302" s="190" t="s">
        <v>32</v>
      </c>
      <c r="I302" s="190" t="s">
        <v>50</v>
      </c>
      <c r="J302" s="190" t="s">
        <v>971</v>
      </c>
      <c r="K302" s="190" t="s">
        <v>403</v>
      </c>
      <c r="L302" s="191" t="str">
        <f>IF(K302="","",VLOOKUP(K302,Listas!$O$3:$P$37,2,FALSE))</f>
        <v>SUBDIRECTOR(A) ADMINISTRATIVA Y FINANCIERA</v>
      </c>
      <c r="M302" s="190" t="s">
        <v>414</v>
      </c>
      <c r="N302" s="190" t="s">
        <v>405</v>
      </c>
      <c r="O302" s="190" t="s">
        <v>21</v>
      </c>
      <c r="P302" s="190" t="s">
        <v>35</v>
      </c>
      <c r="Q302" s="190" t="s">
        <v>35</v>
      </c>
      <c r="R302" s="186" t="s">
        <v>14</v>
      </c>
      <c r="S302" s="190" t="s">
        <v>13</v>
      </c>
      <c r="T302" s="190" t="s">
        <v>14</v>
      </c>
      <c r="U302" s="190" t="s">
        <v>14</v>
      </c>
      <c r="V302" s="190" t="s">
        <v>14</v>
      </c>
      <c r="W302" s="190" t="s">
        <v>14</v>
      </c>
      <c r="X302" s="189" t="s">
        <v>426</v>
      </c>
      <c r="Y302" s="191" t="s">
        <v>22</v>
      </c>
      <c r="Z302" s="192">
        <v>43342</v>
      </c>
      <c r="AA302" s="192"/>
      <c r="AB302" s="193" t="s">
        <v>17</v>
      </c>
    </row>
    <row r="303" spans="1:28" s="156" customFormat="1" ht="118.95" customHeight="1" x14ac:dyDescent="0.25">
      <c r="A303" s="268">
        <f t="shared" si="4"/>
        <v>291</v>
      </c>
      <c r="B303" s="186" t="s">
        <v>53</v>
      </c>
      <c r="C303" s="187" t="s">
        <v>1130</v>
      </c>
      <c r="D303" s="187" t="s">
        <v>427</v>
      </c>
      <c r="E303" s="188" t="s">
        <v>2</v>
      </c>
      <c r="F303" s="189" t="s">
        <v>1773</v>
      </c>
      <c r="G303" s="190" t="s">
        <v>4</v>
      </c>
      <c r="H303" s="190" t="s">
        <v>32</v>
      </c>
      <c r="I303" s="190" t="s">
        <v>50</v>
      </c>
      <c r="J303" s="190" t="s">
        <v>971</v>
      </c>
      <c r="K303" s="190" t="s">
        <v>403</v>
      </c>
      <c r="L303" s="191" t="str">
        <f>IF(K303="","",VLOOKUP(K303,Listas!$O$3:$P$37,2,FALSE))</f>
        <v>SUBDIRECTOR(A) ADMINISTRATIVA Y FINANCIERA</v>
      </c>
      <c r="M303" s="190" t="s">
        <v>414</v>
      </c>
      <c r="N303" s="190" t="s">
        <v>405</v>
      </c>
      <c r="O303" s="190" t="s">
        <v>21</v>
      </c>
      <c r="P303" s="190" t="s">
        <v>35</v>
      </c>
      <c r="Q303" s="190" t="s">
        <v>35</v>
      </c>
      <c r="R303" s="186" t="s">
        <v>14</v>
      </c>
      <c r="S303" s="190" t="s">
        <v>13</v>
      </c>
      <c r="T303" s="190" t="s">
        <v>14</v>
      </c>
      <c r="U303" s="190" t="s">
        <v>14</v>
      </c>
      <c r="V303" s="190" t="s">
        <v>14</v>
      </c>
      <c r="W303" s="190" t="s">
        <v>14</v>
      </c>
      <c r="X303" s="189" t="s">
        <v>428</v>
      </c>
      <c r="Y303" s="191" t="s">
        <v>22</v>
      </c>
      <c r="Z303" s="192">
        <v>40847</v>
      </c>
      <c r="AA303" s="192"/>
      <c r="AB303" s="193" t="s">
        <v>17</v>
      </c>
    </row>
    <row r="304" spans="1:28" s="156" customFormat="1" ht="118.95" customHeight="1" x14ac:dyDescent="0.25">
      <c r="A304" s="268">
        <f t="shared" si="4"/>
        <v>292</v>
      </c>
      <c r="B304" s="186" t="s">
        <v>236</v>
      </c>
      <c r="C304" s="187" t="s">
        <v>1131</v>
      </c>
      <c r="D304" s="187" t="s">
        <v>1787</v>
      </c>
      <c r="E304" s="188" t="s">
        <v>2</v>
      </c>
      <c r="F304" s="189" t="s">
        <v>1773</v>
      </c>
      <c r="G304" s="190" t="s">
        <v>4</v>
      </c>
      <c r="H304" s="190" t="s">
        <v>32</v>
      </c>
      <c r="I304" s="190" t="s">
        <v>50</v>
      </c>
      <c r="J304" s="190" t="s">
        <v>971</v>
      </c>
      <c r="K304" s="190" t="s">
        <v>403</v>
      </c>
      <c r="L304" s="191" t="str">
        <f>IF(K304="","",VLOOKUP(K304,Listas!$O$3:$P$37,2,FALSE))</f>
        <v>SUBDIRECTOR(A) ADMINISTRATIVA Y FINANCIERA</v>
      </c>
      <c r="M304" s="190" t="s">
        <v>414</v>
      </c>
      <c r="N304" s="190" t="s">
        <v>405</v>
      </c>
      <c r="O304" s="190" t="s">
        <v>21</v>
      </c>
      <c r="P304" s="190" t="s">
        <v>35</v>
      </c>
      <c r="Q304" s="190" t="s">
        <v>35</v>
      </c>
      <c r="R304" s="186" t="s">
        <v>14</v>
      </c>
      <c r="S304" s="190" t="s">
        <v>13</v>
      </c>
      <c r="T304" s="190" t="s">
        <v>14</v>
      </c>
      <c r="U304" s="190" t="s">
        <v>14</v>
      </c>
      <c r="V304" s="190" t="s">
        <v>14</v>
      </c>
      <c r="W304" s="190" t="s">
        <v>14</v>
      </c>
      <c r="X304" s="189" t="s">
        <v>429</v>
      </c>
      <c r="Y304" s="191" t="s">
        <v>22</v>
      </c>
      <c r="Z304" s="192">
        <v>43342</v>
      </c>
      <c r="AA304" s="192"/>
      <c r="AB304" s="193" t="s">
        <v>17</v>
      </c>
    </row>
    <row r="305" spans="1:28" s="156" customFormat="1" ht="118.95" customHeight="1" x14ac:dyDescent="0.25">
      <c r="A305" s="268">
        <f t="shared" si="4"/>
        <v>293</v>
      </c>
      <c r="B305" s="186" t="s">
        <v>236</v>
      </c>
      <c r="C305" s="187" t="s">
        <v>1132</v>
      </c>
      <c r="D305" s="187" t="s">
        <v>430</v>
      </c>
      <c r="E305" s="188" t="s">
        <v>2</v>
      </c>
      <c r="F305" s="189" t="s">
        <v>1773</v>
      </c>
      <c r="G305" s="190" t="s">
        <v>4</v>
      </c>
      <c r="H305" s="190" t="s">
        <v>32</v>
      </c>
      <c r="I305" s="190" t="s">
        <v>50</v>
      </c>
      <c r="J305" s="190" t="s">
        <v>971</v>
      </c>
      <c r="K305" s="190" t="s">
        <v>403</v>
      </c>
      <c r="L305" s="191" t="str">
        <f>IF(K305="","",VLOOKUP(K305,Listas!$O$3:$P$37,2,FALSE))</f>
        <v>SUBDIRECTOR(A) ADMINISTRATIVA Y FINANCIERA</v>
      </c>
      <c r="M305" s="190" t="s">
        <v>431</v>
      </c>
      <c r="N305" s="190" t="s">
        <v>405</v>
      </c>
      <c r="O305" s="190" t="s">
        <v>21</v>
      </c>
      <c r="P305" s="190" t="s">
        <v>35</v>
      </c>
      <c r="Q305" s="190" t="s">
        <v>35</v>
      </c>
      <c r="R305" s="186" t="s">
        <v>14</v>
      </c>
      <c r="S305" s="190" t="s">
        <v>13</v>
      </c>
      <c r="T305" s="190" t="s">
        <v>14</v>
      </c>
      <c r="U305" s="190" t="s">
        <v>14</v>
      </c>
      <c r="V305" s="190" t="s">
        <v>14</v>
      </c>
      <c r="W305" s="190" t="s">
        <v>14</v>
      </c>
      <c r="X305" s="189" t="s">
        <v>432</v>
      </c>
      <c r="Y305" s="191" t="s">
        <v>22</v>
      </c>
      <c r="Z305" s="192">
        <v>40847</v>
      </c>
      <c r="AA305" s="192"/>
      <c r="AB305" s="193" t="s">
        <v>17</v>
      </c>
    </row>
    <row r="306" spans="1:28" s="156" customFormat="1" ht="118.95" customHeight="1" x14ac:dyDescent="0.25">
      <c r="A306" s="268">
        <f t="shared" si="4"/>
        <v>294</v>
      </c>
      <c r="B306" s="186" t="s">
        <v>0</v>
      </c>
      <c r="C306" s="187" t="s">
        <v>1133</v>
      </c>
      <c r="D306" s="187" t="s">
        <v>433</v>
      </c>
      <c r="E306" s="188" t="s">
        <v>2</v>
      </c>
      <c r="F306" s="189" t="s">
        <v>1773</v>
      </c>
      <c r="G306" s="190" t="s">
        <v>4</v>
      </c>
      <c r="H306" s="190" t="s">
        <v>32</v>
      </c>
      <c r="I306" s="190" t="s">
        <v>50</v>
      </c>
      <c r="J306" s="190" t="s">
        <v>971</v>
      </c>
      <c r="K306" s="190" t="s">
        <v>403</v>
      </c>
      <c r="L306" s="191" t="str">
        <f>IF(K306="","",VLOOKUP(K306,Listas!$O$3:$P$37,2,FALSE))</f>
        <v>SUBDIRECTOR(A) ADMINISTRATIVA Y FINANCIERA</v>
      </c>
      <c r="M306" s="190" t="s">
        <v>431</v>
      </c>
      <c r="N306" s="190" t="s">
        <v>405</v>
      </c>
      <c r="O306" s="190" t="s">
        <v>21</v>
      </c>
      <c r="P306" s="190" t="s">
        <v>35</v>
      </c>
      <c r="Q306" s="190" t="s">
        <v>35</v>
      </c>
      <c r="R306" s="186" t="s">
        <v>14</v>
      </c>
      <c r="S306" s="190" t="s">
        <v>13</v>
      </c>
      <c r="T306" s="190" t="s">
        <v>14</v>
      </c>
      <c r="U306" s="190" t="s">
        <v>13</v>
      </c>
      <c r="V306" s="190" t="s">
        <v>13</v>
      </c>
      <c r="W306" s="190" t="s">
        <v>14</v>
      </c>
      <c r="X306" s="189" t="s">
        <v>434</v>
      </c>
      <c r="Y306" s="191" t="s">
        <v>22</v>
      </c>
      <c r="Z306" s="192">
        <v>44197</v>
      </c>
      <c r="AA306" s="192"/>
      <c r="AB306" s="193" t="s">
        <v>17</v>
      </c>
    </row>
    <row r="307" spans="1:28" s="156" customFormat="1" ht="118.95" customHeight="1" x14ac:dyDescent="0.25">
      <c r="A307" s="268">
        <f t="shared" si="4"/>
        <v>295</v>
      </c>
      <c r="B307" s="186" t="s">
        <v>305</v>
      </c>
      <c r="C307" s="187" t="s">
        <v>1134</v>
      </c>
      <c r="D307" s="187" t="s">
        <v>435</v>
      </c>
      <c r="E307" s="188" t="s">
        <v>2</v>
      </c>
      <c r="F307" s="189" t="s">
        <v>1773</v>
      </c>
      <c r="G307" s="190" t="s">
        <v>4</v>
      </c>
      <c r="H307" s="190" t="s">
        <v>32</v>
      </c>
      <c r="I307" s="190" t="s">
        <v>50</v>
      </c>
      <c r="J307" s="190" t="s">
        <v>971</v>
      </c>
      <c r="K307" s="190" t="s">
        <v>403</v>
      </c>
      <c r="L307" s="191" t="str">
        <f>IF(K307="","",VLOOKUP(K307,Listas!$O$3:$P$37,2,FALSE))</f>
        <v>SUBDIRECTOR(A) ADMINISTRATIVA Y FINANCIERA</v>
      </c>
      <c r="M307" s="190" t="s">
        <v>431</v>
      </c>
      <c r="N307" s="190" t="s">
        <v>405</v>
      </c>
      <c r="O307" s="190" t="s">
        <v>21</v>
      </c>
      <c r="P307" s="190" t="s">
        <v>35</v>
      </c>
      <c r="Q307" s="190" t="s">
        <v>35</v>
      </c>
      <c r="R307" s="186" t="s">
        <v>14</v>
      </c>
      <c r="S307" s="190" t="s">
        <v>13</v>
      </c>
      <c r="T307" s="190" t="s">
        <v>14</v>
      </c>
      <c r="U307" s="190" t="s">
        <v>14</v>
      </c>
      <c r="V307" s="190" t="s">
        <v>14</v>
      </c>
      <c r="W307" s="190" t="s">
        <v>14</v>
      </c>
      <c r="X307" s="189" t="s">
        <v>436</v>
      </c>
      <c r="Y307" s="191" t="s">
        <v>22</v>
      </c>
      <c r="Z307" s="192">
        <v>44197</v>
      </c>
      <c r="AA307" s="192"/>
      <c r="AB307" s="193" t="s">
        <v>17</v>
      </c>
    </row>
    <row r="308" spans="1:28" s="156" customFormat="1" ht="118.95" customHeight="1" x14ac:dyDescent="0.25">
      <c r="A308" s="268">
        <f t="shared" si="4"/>
        <v>296</v>
      </c>
      <c r="B308" s="186" t="s">
        <v>305</v>
      </c>
      <c r="C308" s="187" t="s">
        <v>1135</v>
      </c>
      <c r="D308" s="187" t="s">
        <v>435</v>
      </c>
      <c r="E308" s="188" t="s">
        <v>2</v>
      </c>
      <c r="F308" s="189" t="s">
        <v>1773</v>
      </c>
      <c r="G308" s="190" t="s">
        <v>4</v>
      </c>
      <c r="H308" s="190" t="s">
        <v>32</v>
      </c>
      <c r="I308" s="190" t="s">
        <v>50</v>
      </c>
      <c r="J308" s="190" t="s">
        <v>971</v>
      </c>
      <c r="K308" s="190" t="s">
        <v>403</v>
      </c>
      <c r="L308" s="191" t="str">
        <f>IF(K308="","",VLOOKUP(K308,Listas!$O$3:$P$37,2,FALSE))</f>
        <v>SUBDIRECTOR(A) ADMINISTRATIVA Y FINANCIERA</v>
      </c>
      <c r="M308" s="190" t="s">
        <v>431</v>
      </c>
      <c r="N308" s="190" t="s">
        <v>405</v>
      </c>
      <c r="O308" s="190" t="s">
        <v>21</v>
      </c>
      <c r="P308" s="190" t="s">
        <v>35</v>
      </c>
      <c r="Q308" s="190" t="s">
        <v>35</v>
      </c>
      <c r="R308" s="186" t="s">
        <v>14</v>
      </c>
      <c r="S308" s="190" t="s">
        <v>13</v>
      </c>
      <c r="T308" s="190" t="s">
        <v>14</v>
      </c>
      <c r="U308" s="190" t="s">
        <v>14</v>
      </c>
      <c r="V308" s="190" t="s">
        <v>14</v>
      </c>
      <c r="W308" s="190" t="s">
        <v>14</v>
      </c>
      <c r="X308" s="189" t="s">
        <v>436</v>
      </c>
      <c r="Y308" s="191" t="s">
        <v>22</v>
      </c>
      <c r="Z308" s="192">
        <v>44197</v>
      </c>
      <c r="AA308" s="192"/>
      <c r="AB308" s="193" t="s">
        <v>17</v>
      </c>
    </row>
    <row r="309" spans="1:28" s="156" customFormat="1" ht="118.95" customHeight="1" x14ac:dyDescent="0.25">
      <c r="A309" s="268">
        <f t="shared" si="4"/>
        <v>297</v>
      </c>
      <c r="B309" s="186" t="s">
        <v>27</v>
      </c>
      <c r="C309" s="187" t="s">
        <v>1136</v>
      </c>
      <c r="D309" s="187" t="s">
        <v>437</v>
      </c>
      <c r="E309" s="188" t="s">
        <v>2</v>
      </c>
      <c r="F309" s="189" t="s">
        <v>1788</v>
      </c>
      <c r="G309" s="190" t="s">
        <v>4</v>
      </c>
      <c r="H309" s="190" t="s">
        <v>32</v>
      </c>
      <c r="I309" s="190" t="s">
        <v>50</v>
      </c>
      <c r="J309" s="190" t="s">
        <v>971</v>
      </c>
      <c r="K309" s="190" t="s">
        <v>403</v>
      </c>
      <c r="L309" s="191" t="str">
        <f>IF(K309="","",VLOOKUP(K309,Listas!$O$3:$P$37,2,FALSE))</f>
        <v>SUBDIRECTOR(A) ADMINISTRATIVA Y FINANCIERA</v>
      </c>
      <c r="M309" s="190" t="s">
        <v>431</v>
      </c>
      <c r="N309" s="190" t="s">
        <v>405</v>
      </c>
      <c r="O309" s="190" t="s">
        <v>21</v>
      </c>
      <c r="P309" s="190" t="s">
        <v>35</v>
      </c>
      <c r="Q309" s="190" t="s">
        <v>35</v>
      </c>
      <c r="R309" s="186" t="s">
        <v>14</v>
      </c>
      <c r="S309" s="190" t="s">
        <v>13</v>
      </c>
      <c r="T309" s="190" t="s">
        <v>14</v>
      </c>
      <c r="U309" s="190" t="s">
        <v>14</v>
      </c>
      <c r="V309" s="190" t="s">
        <v>14</v>
      </c>
      <c r="W309" s="190" t="s">
        <v>14</v>
      </c>
      <c r="X309" s="189" t="s">
        <v>438</v>
      </c>
      <c r="Y309" s="191" t="s">
        <v>22</v>
      </c>
      <c r="Z309" s="192">
        <v>44197</v>
      </c>
      <c r="AA309" s="192"/>
      <c r="AB309" s="193" t="s">
        <v>17</v>
      </c>
    </row>
    <row r="310" spans="1:28" s="156" customFormat="1" ht="118.95" customHeight="1" x14ac:dyDescent="0.25">
      <c r="A310" s="268">
        <f t="shared" si="4"/>
        <v>298</v>
      </c>
      <c r="B310" s="186" t="s">
        <v>27</v>
      </c>
      <c r="C310" s="187" t="s">
        <v>1137</v>
      </c>
      <c r="D310" s="187" t="s">
        <v>439</v>
      </c>
      <c r="E310" s="188" t="s">
        <v>2</v>
      </c>
      <c r="F310" s="189" t="s">
        <v>1773</v>
      </c>
      <c r="G310" s="190" t="s">
        <v>4</v>
      </c>
      <c r="H310" s="190" t="s">
        <v>32</v>
      </c>
      <c r="I310" s="190" t="s">
        <v>50</v>
      </c>
      <c r="J310" s="190" t="s">
        <v>971</v>
      </c>
      <c r="K310" s="190" t="s">
        <v>403</v>
      </c>
      <c r="L310" s="191" t="str">
        <f>IF(K310="","",VLOOKUP(K310,Listas!$O$3:$P$37,2,FALSE))</f>
        <v>SUBDIRECTOR(A) ADMINISTRATIVA Y FINANCIERA</v>
      </c>
      <c r="M310" s="190" t="s">
        <v>431</v>
      </c>
      <c r="N310" s="190" t="s">
        <v>405</v>
      </c>
      <c r="O310" s="190" t="s">
        <v>21</v>
      </c>
      <c r="P310" s="190" t="s">
        <v>35</v>
      </c>
      <c r="Q310" s="190" t="s">
        <v>35</v>
      </c>
      <c r="R310" s="186" t="s">
        <v>14</v>
      </c>
      <c r="S310" s="190" t="s">
        <v>13</v>
      </c>
      <c r="T310" s="190" t="s">
        <v>14</v>
      </c>
      <c r="U310" s="190" t="s">
        <v>14</v>
      </c>
      <c r="V310" s="190" t="s">
        <v>14</v>
      </c>
      <c r="W310" s="190" t="s">
        <v>14</v>
      </c>
      <c r="X310" s="189" t="s">
        <v>440</v>
      </c>
      <c r="Y310" s="191" t="s">
        <v>22</v>
      </c>
      <c r="Z310" s="192">
        <v>44197</v>
      </c>
      <c r="AA310" s="192"/>
      <c r="AB310" s="193" t="s">
        <v>17</v>
      </c>
    </row>
    <row r="311" spans="1:28" s="156" customFormat="1" ht="118.95" customHeight="1" x14ac:dyDescent="0.25">
      <c r="A311" s="268">
        <f t="shared" si="4"/>
        <v>299</v>
      </c>
      <c r="B311" s="186" t="s">
        <v>27</v>
      </c>
      <c r="C311" s="187" t="s">
        <v>1138</v>
      </c>
      <c r="D311" s="187" t="s">
        <v>441</v>
      </c>
      <c r="E311" s="188" t="s">
        <v>2</v>
      </c>
      <c r="F311" s="189" t="s">
        <v>1773</v>
      </c>
      <c r="G311" s="190" t="s">
        <v>4</v>
      </c>
      <c r="H311" s="190" t="s">
        <v>32</v>
      </c>
      <c r="I311" s="190" t="s">
        <v>50</v>
      </c>
      <c r="J311" s="190" t="s">
        <v>971</v>
      </c>
      <c r="K311" s="190" t="s">
        <v>403</v>
      </c>
      <c r="L311" s="191" t="str">
        <f>IF(K311="","",VLOOKUP(K311,Listas!$O$3:$P$37,2,FALSE))</f>
        <v>SUBDIRECTOR(A) ADMINISTRATIVA Y FINANCIERA</v>
      </c>
      <c r="M311" s="190" t="s">
        <v>431</v>
      </c>
      <c r="N311" s="190" t="s">
        <v>405</v>
      </c>
      <c r="O311" s="190" t="s">
        <v>21</v>
      </c>
      <c r="P311" s="190" t="s">
        <v>35</v>
      </c>
      <c r="Q311" s="190" t="s">
        <v>35</v>
      </c>
      <c r="R311" s="186" t="s">
        <v>14</v>
      </c>
      <c r="S311" s="190" t="s">
        <v>13</v>
      </c>
      <c r="T311" s="190" t="s">
        <v>14</v>
      </c>
      <c r="U311" s="190" t="s">
        <v>13</v>
      </c>
      <c r="V311" s="190" t="s">
        <v>13</v>
      </c>
      <c r="W311" s="190" t="s">
        <v>14</v>
      </c>
      <c r="X311" s="189" t="s">
        <v>442</v>
      </c>
      <c r="Y311" s="191" t="s">
        <v>22</v>
      </c>
      <c r="Z311" s="192">
        <v>44197</v>
      </c>
      <c r="AA311" s="192"/>
      <c r="AB311" s="193" t="s">
        <v>17</v>
      </c>
    </row>
    <row r="312" spans="1:28" s="156" customFormat="1" ht="118.95" customHeight="1" x14ac:dyDescent="0.25">
      <c r="A312" s="268">
        <f t="shared" si="4"/>
        <v>300</v>
      </c>
      <c r="B312" s="186" t="s">
        <v>27</v>
      </c>
      <c r="C312" s="187" t="s">
        <v>28</v>
      </c>
      <c r="D312" s="187" t="s">
        <v>443</v>
      </c>
      <c r="E312" s="188" t="s">
        <v>2</v>
      </c>
      <c r="F312" s="189" t="s">
        <v>1773</v>
      </c>
      <c r="G312" s="190" t="s">
        <v>4</v>
      </c>
      <c r="H312" s="190" t="s">
        <v>32</v>
      </c>
      <c r="I312" s="190" t="s">
        <v>50</v>
      </c>
      <c r="J312" s="190" t="s">
        <v>971</v>
      </c>
      <c r="K312" s="190" t="s">
        <v>403</v>
      </c>
      <c r="L312" s="191" t="str">
        <f>IF(K312="","",VLOOKUP(K312,Listas!$O$3:$P$37,2,FALSE))</f>
        <v>SUBDIRECTOR(A) ADMINISTRATIVA Y FINANCIERA</v>
      </c>
      <c r="M312" s="190" t="s">
        <v>431</v>
      </c>
      <c r="N312" s="190" t="s">
        <v>405</v>
      </c>
      <c r="O312" s="190" t="s">
        <v>21</v>
      </c>
      <c r="P312" s="190" t="s">
        <v>35</v>
      </c>
      <c r="Q312" s="190" t="s">
        <v>35</v>
      </c>
      <c r="R312" s="186" t="s">
        <v>14</v>
      </c>
      <c r="S312" s="190" t="s">
        <v>13</v>
      </c>
      <c r="T312" s="190" t="s">
        <v>14</v>
      </c>
      <c r="U312" s="190" t="s">
        <v>13</v>
      </c>
      <c r="V312" s="190" t="s">
        <v>13</v>
      </c>
      <c r="W312" s="190" t="s">
        <v>14</v>
      </c>
      <c r="X312" s="189" t="s">
        <v>444</v>
      </c>
      <c r="Y312" s="191" t="s">
        <v>22</v>
      </c>
      <c r="Z312" s="192">
        <v>44197</v>
      </c>
      <c r="AA312" s="192"/>
      <c r="AB312" s="193" t="s">
        <v>17</v>
      </c>
    </row>
    <row r="313" spans="1:28" s="156" customFormat="1" ht="118.95" customHeight="1" x14ac:dyDescent="0.25">
      <c r="A313" s="268">
        <f t="shared" si="4"/>
        <v>301</v>
      </c>
      <c r="B313" s="186" t="s">
        <v>53</v>
      </c>
      <c r="C313" s="187" t="s">
        <v>1139</v>
      </c>
      <c r="D313" s="187" t="s">
        <v>445</v>
      </c>
      <c r="E313" s="188" t="s">
        <v>2</v>
      </c>
      <c r="F313" s="189" t="s">
        <v>1788</v>
      </c>
      <c r="G313" s="190" t="s">
        <v>4</v>
      </c>
      <c r="H313" s="190" t="s">
        <v>32</v>
      </c>
      <c r="I313" s="190" t="s">
        <v>50</v>
      </c>
      <c r="J313" s="190" t="s">
        <v>971</v>
      </c>
      <c r="K313" s="190" t="s">
        <v>403</v>
      </c>
      <c r="L313" s="191" t="str">
        <f>IF(K313="","",VLOOKUP(K313,Listas!$O$3:$P$37,2,FALSE))</f>
        <v>SUBDIRECTOR(A) ADMINISTRATIVA Y FINANCIERA</v>
      </c>
      <c r="M313" s="190" t="s">
        <v>431</v>
      </c>
      <c r="N313" s="190" t="s">
        <v>405</v>
      </c>
      <c r="O313" s="190" t="s">
        <v>21</v>
      </c>
      <c r="P313" s="190" t="s">
        <v>35</v>
      </c>
      <c r="Q313" s="190" t="s">
        <v>35</v>
      </c>
      <c r="R313" s="186" t="s">
        <v>14</v>
      </c>
      <c r="S313" s="190" t="s">
        <v>13</v>
      </c>
      <c r="T313" s="190" t="s">
        <v>14</v>
      </c>
      <c r="U313" s="190" t="s">
        <v>14</v>
      </c>
      <c r="V313" s="190" t="s">
        <v>14</v>
      </c>
      <c r="W313" s="190" t="s">
        <v>14</v>
      </c>
      <c r="X313" s="189" t="s">
        <v>446</v>
      </c>
      <c r="Y313" s="191" t="s">
        <v>22</v>
      </c>
      <c r="Z313" s="192">
        <v>44197</v>
      </c>
      <c r="AA313" s="192"/>
      <c r="AB313" s="193" t="s">
        <v>17</v>
      </c>
    </row>
    <row r="314" spans="1:28" s="156" customFormat="1" ht="118.95" customHeight="1" x14ac:dyDescent="0.25">
      <c r="A314" s="268">
        <f t="shared" si="4"/>
        <v>302</v>
      </c>
      <c r="B314" s="186" t="s">
        <v>236</v>
      </c>
      <c r="C314" s="187" t="s">
        <v>1140</v>
      </c>
      <c r="D314" s="187" t="s">
        <v>447</v>
      </c>
      <c r="E314" s="188" t="s">
        <v>2</v>
      </c>
      <c r="F314" s="189" t="s">
        <v>1788</v>
      </c>
      <c r="G314" s="190" t="s">
        <v>4</v>
      </c>
      <c r="H314" s="190" t="s">
        <v>32</v>
      </c>
      <c r="I314" s="190" t="s">
        <v>50</v>
      </c>
      <c r="J314" s="190" t="s">
        <v>971</v>
      </c>
      <c r="K314" s="190" t="s">
        <v>403</v>
      </c>
      <c r="L314" s="191" t="str">
        <f>IF(K314="","",VLOOKUP(K314,Listas!$O$3:$P$37,2,FALSE))</f>
        <v>SUBDIRECTOR(A) ADMINISTRATIVA Y FINANCIERA</v>
      </c>
      <c r="M314" s="190" t="s">
        <v>431</v>
      </c>
      <c r="N314" s="190" t="s">
        <v>405</v>
      </c>
      <c r="O314" s="190" t="s">
        <v>21</v>
      </c>
      <c r="P314" s="190" t="s">
        <v>35</v>
      </c>
      <c r="Q314" s="190" t="s">
        <v>35</v>
      </c>
      <c r="R314" s="186" t="s">
        <v>14</v>
      </c>
      <c r="S314" s="190" t="s">
        <v>13</v>
      </c>
      <c r="T314" s="190" t="s">
        <v>14</v>
      </c>
      <c r="U314" s="190" t="s">
        <v>14</v>
      </c>
      <c r="V314" s="190" t="s">
        <v>14</v>
      </c>
      <c r="W314" s="190" t="s">
        <v>14</v>
      </c>
      <c r="X314" s="189" t="s">
        <v>448</v>
      </c>
      <c r="Y314" s="191" t="s">
        <v>22</v>
      </c>
      <c r="Z314" s="192">
        <v>44197</v>
      </c>
      <c r="AA314" s="192"/>
      <c r="AB314" s="193" t="s">
        <v>17</v>
      </c>
    </row>
    <row r="315" spans="1:28" s="156" customFormat="1" ht="118.95" customHeight="1" x14ac:dyDescent="0.25">
      <c r="A315" s="268">
        <f t="shared" si="4"/>
        <v>303</v>
      </c>
      <c r="B315" s="186" t="s">
        <v>449</v>
      </c>
      <c r="C315" s="187" t="s">
        <v>1141</v>
      </c>
      <c r="D315" s="187" t="s">
        <v>450</v>
      </c>
      <c r="E315" s="188" t="s">
        <v>2</v>
      </c>
      <c r="F315" s="189" t="s">
        <v>1773</v>
      </c>
      <c r="G315" s="190" t="s">
        <v>4</v>
      </c>
      <c r="H315" s="190" t="s">
        <v>32</v>
      </c>
      <c r="I315" s="190" t="s">
        <v>50</v>
      </c>
      <c r="J315" s="190" t="s">
        <v>971</v>
      </c>
      <c r="K315" s="190" t="s">
        <v>403</v>
      </c>
      <c r="L315" s="191" t="str">
        <f>IF(K315="","",VLOOKUP(K315,Listas!$O$3:$P$37,2,FALSE))</f>
        <v>SUBDIRECTOR(A) ADMINISTRATIVA Y FINANCIERA</v>
      </c>
      <c r="M315" s="190" t="s">
        <v>431</v>
      </c>
      <c r="N315" s="190" t="s">
        <v>405</v>
      </c>
      <c r="O315" s="190" t="s">
        <v>21</v>
      </c>
      <c r="P315" s="190" t="s">
        <v>35</v>
      </c>
      <c r="Q315" s="190" t="s">
        <v>35</v>
      </c>
      <c r="R315" s="186" t="s">
        <v>14</v>
      </c>
      <c r="S315" s="190" t="s">
        <v>13</v>
      </c>
      <c r="T315" s="190" t="s">
        <v>14</v>
      </c>
      <c r="U315" s="190" t="s">
        <v>14</v>
      </c>
      <c r="V315" s="190" t="s">
        <v>14</v>
      </c>
      <c r="W315" s="190" t="s">
        <v>14</v>
      </c>
      <c r="X315" s="189" t="s">
        <v>451</v>
      </c>
      <c r="Y315" s="191" t="s">
        <v>22</v>
      </c>
      <c r="Z315" s="192">
        <v>44197</v>
      </c>
      <c r="AA315" s="192"/>
      <c r="AB315" s="193" t="s">
        <v>17</v>
      </c>
    </row>
    <row r="316" spans="1:28" s="156" customFormat="1" ht="118.95" customHeight="1" x14ac:dyDescent="0.25">
      <c r="A316" s="268">
        <f t="shared" si="4"/>
        <v>304</v>
      </c>
      <c r="B316" s="186" t="s">
        <v>449</v>
      </c>
      <c r="C316" s="187" t="s">
        <v>1142</v>
      </c>
      <c r="D316" s="187" t="s">
        <v>452</v>
      </c>
      <c r="E316" s="188" t="s">
        <v>2</v>
      </c>
      <c r="F316" s="189" t="s">
        <v>1788</v>
      </c>
      <c r="G316" s="190" t="s">
        <v>4</v>
      </c>
      <c r="H316" s="190" t="s">
        <v>32</v>
      </c>
      <c r="I316" s="190" t="s">
        <v>50</v>
      </c>
      <c r="J316" s="190" t="s">
        <v>971</v>
      </c>
      <c r="K316" s="190" t="s">
        <v>403</v>
      </c>
      <c r="L316" s="191" t="str">
        <f>IF(K316="","",VLOOKUP(K316,Listas!$O$3:$P$37,2,FALSE))</f>
        <v>SUBDIRECTOR(A) ADMINISTRATIVA Y FINANCIERA</v>
      </c>
      <c r="M316" s="190" t="s">
        <v>431</v>
      </c>
      <c r="N316" s="190" t="s">
        <v>405</v>
      </c>
      <c r="O316" s="190" t="s">
        <v>21</v>
      </c>
      <c r="P316" s="190" t="s">
        <v>35</v>
      </c>
      <c r="Q316" s="190" t="s">
        <v>35</v>
      </c>
      <c r="R316" s="186" t="s">
        <v>14</v>
      </c>
      <c r="S316" s="190" t="s">
        <v>13</v>
      </c>
      <c r="T316" s="190" t="s">
        <v>14</v>
      </c>
      <c r="U316" s="190" t="s">
        <v>14</v>
      </c>
      <c r="V316" s="190" t="s">
        <v>14</v>
      </c>
      <c r="W316" s="190" t="s">
        <v>14</v>
      </c>
      <c r="X316" s="189" t="s">
        <v>453</v>
      </c>
      <c r="Y316" s="191" t="s">
        <v>22</v>
      </c>
      <c r="Z316" s="192">
        <v>44197</v>
      </c>
      <c r="AA316" s="192"/>
      <c r="AB316" s="193" t="s">
        <v>17</v>
      </c>
    </row>
    <row r="317" spans="1:28" s="156" customFormat="1" ht="118.95" customHeight="1" x14ac:dyDescent="0.25">
      <c r="A317" s="268">
        <f t="shared" si="4"/>
        <v>305</v>
      </c>
      <c r="B317" s="186" t="s">
        <v>27</v>
      </c>
      <c r="C317" s="187" t="s">
        <v>574</v>
      </c>
      <c r="D317" s="187" t="s">
        <v>454</v>
      </c>
      <c r="E317" s="188" t="s">
        <v>2</v>
      </c>
      <c r="F317" s="189" t="s">
        <v>1773</v>
      </c>
      <c r="G317" s="190" t="s">
        <v>4</v>
      </c>
      <c r="H317" s="190" t="s">
        <v>32</v>
      </c>
      <c r="I317" s="190" t="s">
        <v>50</v>
      </c>
      <c r="J317" s="190" t="s">
        <v>971</v>
      </c>
      <c r="K317" s="190" t="s">
        <v>403</v>
      </c>
      <c r="L317" s="191" t="str">
        <f>IF(K317="","",VLOOKUP(K317,Listas!$O$3:$P$37,2,FALSE))</f>
        <v>SUBDIRECTOR(A) ADMINISTRATIVA Y FINANCIERA</v>
      </c>
      <c r="M317" s="190" t="s">
        <v>431</v>
      </c>
      <c r="N317" s="190" t="s">
        <v>405</v>
      </c>
      <c r="O317" s="190" t="s">
        <v>21</v>
      </c>
      <c r="P317" s="190" t="s">
        <v>35</v>
      </c>
      <c r="Q317" s="190" t="s">
        <v>35</v>
      </c>
      <c r="R317" s="186" t="s">
        <v>14</v>
      </c>
      <c r="S317" s="190" t="s">
        <v>13</v>
      </c>
      <c r="T317" s="190" t="s">
        <v>13</v>
      </c>
      <c r="U317" s="190" t="s">
        <v>14</v>
      </c>
      <c r="V317" s="190" t="s">
        <v>14</v>
      </c>
      <c r="W317" s="190" t="s">
        <v>14</v>
      </c>
      <c r="X317" s="189" t="s">
        <v>455</v>
      </c>
      <c r="Y317" s="191" t="s">
        <v>22</v>
      </c>
      <c r="Z317" s="192">
        <v>41019</v>
      </c>
      <c r="AA317" s="192"/>
      <c r="AB317" s="193" t="s">
        <v>17</v>
      </c>
    </row>
    <row r="318" spans="1:28" s="156" customFormat="1" ht="118.95" customHeight="1" x14ac:dyDescent="0.25">
      <c r="A318" s="268">
        <f t="shared" si="4"/>
        <v>306</v>
      </c>
      <c r="B318" s="186" t="s">
        <v>27</v>
      </c>
      <c r="C318" s="187" t="s">
        <v>1143</v>
      </c>
      <c r="D318" s="187" t="s">
        <v>456</v>
      </c>
      <c r="E318" s="188" t="s">
        <v>2</v>
      </c>
      <c r="F318" s="189" t="s">
        <v>1773</v>
      </c>
      <c r="G318" s="190" t="s">
        <v>4</v>
      </c>
      <c r="H318" s="190" t="s">
        <v>32</v>
      </c>
      <c r="I318" s="190" t="s">
        <v>50</v>
      </c>
      <c r="J318" s="190" t="s">
        <v>971</v>
      </c>
      <c r="K318" s="190" t="s">
        <v>403</v>
      </c>
      <c r="L318" s="191" t="str">
        <f>IF(K318="","",VLOOKUP(K318,Listas!$O$3:$P$37,2,FALSE))</f>
        <v>SUBDIRECTOR(A) ADMINISTRATIVA Y FINANCIERA</v>
      </c>
      <c r="M318" s="190" t="s">
        <v>431</v>
      </c>
      <c r="N318" s="190" t="s">
        <v>405</v>
      </c>
      <c r="O318" s="190" t="s">
        <v>21</v>
      </c>
      <c r="P318" s="190" t="s">
        <v>35</v>
      </c>
      <c r="Q318" s="190" t="s">
        <v>35</v>
      </c>
      <c r="R318" s="186" t="s">
        <v>14</v>
      </c>
      <c r="S318" s="190" t="s">
        <v>13</v>
      </c>
      <c r="T318" s="190" t="s">
        <v>13</v>
      </c>
      <c r="U318" s="190" t="s">
        <v>14</v>
      </c>
      <c r="V318" s="190" t="s">
        <v>13</v>
      </c>
      <c r="W318" s="190" t="s">
        <v>14</v>
      </c>
      <c r="X318" s="189" t="s">
        <v>457</v>
      </c>
      <c r="Y318" s="191" t="s">
        <v>22</v>
      </c>
      <c r="Z318" s="192">
        <v>41019</v>
      </c>
      <c r="AA318" s="192"/>
      <c r="AB318" s="193" t="s">
        <v>17</v>
      </c>
    </row>
    <row r="319" spans="1:28" s="156" customFormat="1" ht="118.95" customHeight="1" x14ac:dyDescent="0.25">
      <c r="A319" s="268">
        <f t="shared" si="4"/>
        <v>307</v>
      </c>
      <c r="B319" s="186" t="s">
        <v>53</v>
      </c>
      <c r="C319" s="187" t="s">
        <v>1144</v>
      </c>
      <c r="D319" s="187" t="s">
        <v>458</v>
      </c>
      <c r="E319" s="188" t="s">
        <v>2</v>
      </c>
      <c r="F319" s="189" t="s">
        <v>1788</v>
      </c>
      <c r="G319" s="190" t="s">
        <v>4</v>
      </c>
      <c r="H319" s="190" t="s">
        <v>32</v>
      </c>
      <c r="I319" s="190" t="s">
        <v>50</v>
      </c>
      <c r="J319" s="190" t="s">
        <v>971</v>
      </c>
      <c r="K319" s="190" t="s">
        <v>403</v>
      </c>
      <c r="L319" s="191" t="str">
        <f>IF(K319="","",VLOOKUP(K319,Listas!$O$3:$P$37,2,FALSE))</f>
        <v>SUBDIRECTOR(A) ADMINISTRATIVA Y FINANCIERA</v>
      </c>
      <c r="M319" s="190" t="s">
        <v>431</v>
      </c>
      <c r="N319" s="190" t="s">
        <v>405</v>
      </c>
      <c r="O319" s="190" t="s">
        <v>21</v>
      </c>
      <c r="P319" s="190" t="s">
        <v>35</v>
      </c>
      <c r="Q319" s="190" t="s">
        <v>35</v>
      </c>
      <c r="R319" s="186" t="s">
        <v>14</v>
      </c>
      <c r="S319" s="190" t="s">
        <v>14</v>
      </c>
      <c r="T319" s="190" t="s">
        <v>14</v>
      </c>
      <c r="U319" s="190" t="s">
        <v>14</v>
      </c>
      <c r="V319" s="190" t="s">
        <v>14</v>
      </c>
      <c r="W319" s="190" t="s">
        <v>14</v>
      </c>
      <c r="X319" s="189" t="s">
        <v>459</v>
      </c>
      <c r="Y319" s="191" t="s">
        <v>22</v>
      </c>
      <c r="Z319" s="192">
        <v>44197</v>
      </c>
      <c r="AA319" s="192"/>
      <c r="AB319" s="193" t="s">
        <v>17</v>
      </c>
    </row>
    <row r="320" spans="1:28" s="156" customFormat="1" ht="118.95" customHeight="1" x14ac:dyDescent="0.25">
      <c r="A320" s="268">
        <f t="shared" si="4"/>
        <v>308</v>
      </c>
      <c r="B320" s="186" t="s">
        <v>53</v>
      </c>
      <c r="C320" s="187" t="s">
        <v>1854</v>
      </c>
      <c r="D320" s="187" t="s">
        <v>460</v>
      </c>
      <c r="E320" s="188" t="s">
        <v>2</v>
      </c>
      <c r="F320" s="189" t="s">
        <v>1788</v>
      </c>
      <c r="G320" s="190" t="s">
        <v>4</v>
      </c>
      <c r="H320" s="190" t="s">
        <v>32</v>
      </c>
      <c r="I320" s="190" t="s">
        <v>50</v>
      </c>
      <c r="J320" s="190" t="s">
        <v>971</v>
      </c>
      <c r="K320" s="190" t="s">
        <v>403</v>
      </c>
      <c r="L320" s="191" t="str">
        <f>IF(K320="","",VLOOKUP(K320,Listas!$O$3:$P$37,2,FALSE))</f>
        <v>SUBDIRECTOR(A) ADMINISTRATIVA Y FINANCIERA</v>
      </c>
      <c r="M320" s="190" t="s">
        <v>431</v>
      </c>
      <c r="N320" s="190" t="s">
        <v>405</v>
      </c>
      <c r="O320" s="190" t="s">
        <v>21</v>
      </c>
      <c r="P320" s="190" t="s">
        <v>35</v>
      </c>
      <c r="Q320" s="190" t="s">
        <v>35</v>
      </c>
      <c r="R320" s="186" t="s">
        <v>14</v>
      </c>
      <c r="S320" s="190" t="s">
        <v>14</v>
      </c>
      <c r="T320" s="190" t="s">
        <v>14</v>
      </c>
      <c r="U320" s="190" t="s">
        <v>14</v>
      </c>
      <c r="V320" s="190" t="s">
        <v>14</v>
      </c>
      <c r="W320" s="190" t="s">
        <v>14</v>
      </c>
      <c r="X320" s="189" t="s">
        <v>461</v>
      </c>
      <c r="Y320" s="191" t="s">
        <v>22</v>
      </c>
      <c r="Z320" s="192">
        <v>44197</v>
      </c>
      <c r="AA320" s="192"/>
      <c r="AB320" s="193" t="s">
        <v>17</v>
      </c>
    </row>
    <row r="321" spans="1:28" s="156" customFormat="1" ht="118.95" customHeight="1" x14ac:dyDescent="0.25">
      <c r="A321" s="268">
        <f t="shared" si="4"/>
        <v>309</v>
      </c>
      <c r="B321" s="186" t="s">
        <v>53</v>
      </c>
      <c r="C321" s="187" t="s">
        <v>1145</v>
      </c>
      <c r="D321" s="187" t="s">
        <v>462</v>
      </c>
      <c r="E321" s="188" t="s">
        <v>2</v>
      </c>
      <c r="F321" s="189" t="s">
        <v>1773</v>
      </c>
      <c r="G321" s="190" t="s">
        <v>4</v>
      </c>
      <c r="H321" s="190" t="s">
        <v>32</v>
      </c>
      <c r="I321" s="190" t="s">
        <v>50</v>
      </c>
      <c r="J321" s="190" t="s">
        <v>971</v>
      </c>
      <c r="K321" s="190" t="s">
        <v>403</v>
      </c>
      <c r="L321" s="191" t="str">
        <f>IF(K321="","",VLOOKUP(K321,Listas!$O$3:$P$37,2,FALSE))</f>
        <v>SUBDIRECTOR(A) ADMINISTRATIVA Y FINANCIERA</v>
      </c>
      <c r="M321" s="190" t="s">
        <v>431</v>
      </c>
      <c r="N321" s="190" t="s">
        <v>405</v>
      </c>
      <c r="O321" s="190" t="s">
        <v>21</v>
      </c>
      <c r="P321" s="190" t="s">
        <v>35</v>
      </c>
      <c r="Q321" s="190" t="s">
        <v>35</v>
      </c>
      <c r="R321" s="186" t="s">
        <v>14</v>
      </c>
      <c r="S321" s="190" t="s">
        <v>14</v>
      </c>
      <c r="T321" s="190" t="s">
        <v>14</v>
      </c>
      <c r="U321" s="190" t="s">
        <v>14</v>
      </c>
      <c r="V321" s="190" t="s">
        <v>14</v>
      </c>
      <c r="W321" s="190" t="s">
        <v>14</v>
      </c>
      <c r="X321" s="189" t="s">
        <v>463</v>
      </c>
      <c r="Y321" s="191" t="s">
        <v>22</v>
      </c>
      <c r="Z321" s="192">
        <v>44197</v>
      </c>
      <c r="AA321" s="192"/>
      <c r="AB321" s="193" t="s">
        <v>17</v>
      </c>
    </row>
    <row r="322" spans="1:28" s="156" customFormat="1" ht="118.95" customHeight="1" x14ac:dyDescent="0.25">
      <c r="A322" s="268">
        <f t="shared" si="4"/>
        <v>310</v>
      </c>
      <c r="B322" s="186" t="s">
        <v>53</v>
      </c>
      <c r="C322" s="187" t="s">
        <v>1146</v>
      </c>
      <c r="D322" s="187" t="s">
        <v>464</v>
      </c>
      <c r="E322" s="188" t="s">
        <v>2</v>
      </c>
      <c r="F322" s="189" t="s">
        <v>1788</v>
      </c>
      <c r="G322" s="190" t="s">
        <v>4</v>
      </c>
      <c r="H322" s="190" t="s">
        <v>32</v>
      </c>
      <c r="I322" s="190" t="s">
        <v>50</v>
      </c>
      <c r="J322" s="190" t="s">
        <v>971</v>
      </c>
      <c r="K322" s="190" t="s">
        <v>403</v>
      </c>
      <c r="L322" s="191" t="str">
        <f>IF(K322="","",VLOOKUP(K322,Listas!$O$3:$P$37,2,FALSE))</f>
        <v>SUBDIRECTOR(A) ADMINISTRATIVA Y FINANCIERA</v>
      </c>
      <c r="M322" s="190" t="s">
        <v>431</v>
      </c>
      <c r="N322" s="190" t="s">
        <v>405</v>
      </c>
      <c r="O322" s="190" t="s">
        <v>21</v>
      </c>
      <c r="P322" s="190" t="s">
        <v>35</v>
      </c>
      <c r="Q322" s="190" t="s">
        <v>35</v>
      </c>
      <c r="R322" s="186" t="s">
        <v>14</v>
      </c>
      <c r="S322" s="190" t="s">
        <v>14</v>
      </c>
      <c r="T322" s="190" t="s">
        <v>14</v>
      </c>
      <c r="U322" s="190" t="s">
        <v>14</v>
      </c>
      <c r="V322" s="190" t="s">
        <v>14</v>
      </c>
      <c r="W322" s="190" t="s">
        <v>14</v>
      </c>
      <c r="X322" s="189" t="s">
        <v>463</v>
      </c>
      <c r="Y322" s="191" t="s">
        <v>22</v>
      </c>
      <c r="Z322" s="192">
        <v>44197</v>
      </c>
      <c r="AA322" s="192"/>
      <c r="AB322" s="193" t="s">
        <v>17</v>
      </c>
    </row>
    <row r="323" spans="1:28" s="156" customFormat="1" ht="118.95" customHeight="1" x14ac:dyDescent="0.25">
      <c r="A323" s="268">
        <f t="shared" si="4"/>
        <v>311</v>
      </c>
      <c r="B323" s="186" t="s">
        <v>288</v>
      </c>
      <c r="C323" s="187" t="s">
        <v>1147</v>
      </c>
      <c r="D323" s="187" t="s">
        <v>465</v>
      </c>
      <c r="E323" s="188" t="s">
        <v>2</v>
      </c>
      <c r="F323" s="189" t="s">
        <v>1789</v>
      </c>
      <c r="G323" s="190" t="s">
        <v>4</v>
      </c>
      <c r="H323" s="190" t="s">
        <v>5</v>
      </c>
      <c r="I323" s="190" t="s">
        <v>50</v>
      </c>
      <c r="J323" s="190" t="s">
        <v>971</v>
      </c>
      <c r="K323" s="190" t="s">
        <v>403</v>
      </c>
      <c r="L323" s="191" t="str">
        <f>IF(K323="","",VLOOKUP(K323,Listas!$O$3:$P$37,2,FALSE))</f>
        <v>SUBDIRECTOR(A) ADMINISTRATIVA Y FINANCIERA</v>
      </c>
      <c r="M323" s="190" t="s">
        <v>466</v>
      </c>
      <c r="N323" s="190" t="s">
        <v>405</v>
      </c>
      <c r="O323" s="190" t="s">
        <v>10</v>
      </c>
      <c r="P323" s="190" t="s">
        <v>35</v>
      </c>
      <c r="Q323" s="190" t="s">
        <v>35</v>
      </c>
      <c r="R323" s="186" t="s">
        <v>14</v>
      </c>
      <c r="S323" s="190" t="s">
        <v>13</v>
      </c>
      <c r="T323" s="190" t="s">
        <v>13</v>
      </c>
      <c r="U323" s="190" t="s">
        <v>13</v>
      </c>
      <c r="V323" s="190" t="s">
        <v>14</v>
      </c>
      <c r="W323" s="190" t="s">
        <v>14</v>
      </c>
      <c r="X323" s="189" t="s">
        <v>467</v>
      </c>
      <c r="Y323" s="191" t="s">
        <v>347</v>
      </c>
      <c r="Z323" s="192">
        <v>41019</v>
      </c>
      <c r="AA323" s="192"/>
      <c r="AB323" s="193" t="s">
        <v>17</v>
      </c>
    </row>
    <row r="324" spans="1:28" s="156" customFormat="1" ht="118.95" customHeight="1" x14ac:dyDescent="0.25">
      <c r="A324" s="268">
        <f t="shared" si="4"/>
        <v>312</v>
      </c>
      <c r="B324" s="186" t="s">
        <v>288</v>
      </c>
      <c r="C324" s="187" t="s">
        <v>1148</v>
      </c>
      <c r="D324" s="187" t="s">
        <v>468</v>
      </c>
      <c r="E324" s="188" t="s">
        <v>2</v>
      </c>
      <c r="F324" s="189" t="s">
        <v>1789</v>
      </c>
      <c r="G324" s="190" t="s">
        <v>4</v>
      </c>
      <c r="H324" s="190" t="s">
        <v>5</v>
      </c>
      <c r="I324" s="190" t="s">
        <v>50</v>
      </c>
      <c r="J324" s="190" t="s">
        <v>971</v>
      </c>
      <c r="K324" s="190" t="s">
        <v>403</v>
      </c>
      <c r="L324" s="191" t="str">
        <f>IF(K324="","",VLOOKUP(K324,Listas!$O$3:$P$37,2,FALSE))</f>
        <v>SUBDIRECTOR(A) ADMINISTRATIVA Y FINANCIERA</v>
      </c>
      <c r="M324" s="190" t="s">
        <v>466</v>
      </c>
      <c r="N324" s="190" t="s">
        <v>405</v>
      </c>
      <c r="O324" s="190" t="s">
        <v>10</v>
      </c>
      <c r="P324" s="190" t="s">
        <v>35</v>
      </c>
      <c r="Q324" s="190" t="s">
        <v>35</v>
      </c>
      <c r="R324" s="186" t="s">
        <v>14</v>
      </c>
      <c r="S324" s="190" t="s">
        <v>13</v>
      </c>
      <c r="T324" s="190" t="s">
        <v>13</v>
      </c>
      <c r="U324" s="190" t="s">
        <v>13</v>
      </c>
      <c r="V324" s="190" t="s">
        <v>14</v>
      </c>
      <c r="W324" s="190" t="s">
        <v>14</v>
      </c>
      <c r="X324" s="189" t="s">
        <v>467</v>
      </c>
      <c r="Y324" s="191" t="s">
        <v>347</v>
      </c>
      <c r="Z324" s="192">
        <v>41019</v>
      </c>
      <c r="AA324" s="192"/>
      <c r="AB324" s="193" t="s">
        <v>17</v>
      </c>
    </row>
    <row r="325" spans="1:28" s="156" customFormat="1" ht="118.95" customHeight="1" x14ac:dyDescent="0.25">
      <c r="A325" s="268">
        <f t="shared" si="4"/>
        <v>313</v>
      </c>
      <c r="B325" s="186" t="s">
        <v>288</v>
      </c>
      <c r="C325" s="187" t="s">
        <v>1149</v>
      </c>
      <c r="D325" s="187" t="s">
        <v>469</v>
      </c>
      <c r="E325" s="188" t="s">
        <v>2</v>
      </c>
      <c r="F325" s="189" t="s">
        <v>1789</v>
      </c>
      <c r="G325" s="190" t="s">
        <v>4</v>
      </c>
      <c r="H325" s="190" t="s">
        <v>5</v>
      </c>
      <c r="I325" s="190" t="s">
        <v>50</v>
      </c>
      <c r="J325" s="190" t="s">
        <v>971</v>
      </c>
      <c r="K325" s="190" t="s">
        <v>403</v>
      </c>
      <c r="L325" s="191" t="str">
        <f>IF(K325="","",VLOOKUP(K325,Listas!$O$3:$P$37,2,FALSE))</f>
        <v>SUBDIRECTOR(A) ADMINISTRATIVA Y FINANCIERA</v>
      </c>
      <c r="M325" s="190" t="s">
        <v>466</v>
      </c>
      <c r="N325" s="190" t="s">
        <v>405</v>
      </c>
      <c r="O325" s="190" t="s">
        <v>10</v>
      </c>
      <c r="P325" s="190" t="s">
        <v>35</v>
      </c>
      <c r="Q325" s="190" t="s">
        <v>35</v>
      </c>
      <c r="R325" s="186" t="s">
        <v>14</v>
      </c>
      <c r="S325" s="190" t="s">
        <v>13</v>
      </c>
      <c r="T325" s="190" t="s">
        <v>13</v>
      </c>
      <c r="U325" s="190" t="s">
        <v>13</v>
      </c>
      <c r="V325" s="190" t="s">
        <v>14</v>
      </c>
      <c r="W325" s="190" t="s">
        <v>14</v>
      </c>
      <c r="X325" s="189" t="s">
        <v>467</v>
      </c>
      <c r="Y325" s="191" t="s">
        <v>347</v>
      </c>
      <c r="Z325" s="192">
        <v>41019</v>
      </c>
      <c r="AA325" s="192"/>
      <c r="AB325" s="193" t="s">
        <v>17</v>
      </c>
    </row>
    <row r="326" spans="1:28" s="156" customFormat="1" ht="118.95" customHeight="1" x14ac:dyDescent="0.25">
      <c r="A326" s="268">
        <f t="shared" si="4"/>
        <v>314</v>
      </c>
      <c r="B326" s="186" t="s">
        <v>288</v>
      </c>
      <c r="C326" s="187" t="s">
        <v>1150</v>
      </c>
      <c r="D326" s="187" t="s">
        <v>1790</v>
      </c>
      <c r="E326" s="188" t="s">
        <v>2</v>
      </c>
      <c r="F326" s="189" t="s">
        <v>1791</v>
      </c>
      <c r="G326" s="190" t="s">
        <v>4</v>
      </c>
      <c r="H326" s="190" t="s">
        <v>5</v>
      </c>
      <c r="I326" s="190" t="s">
        <v>50</v>
      </c>
      <c r="J326" s="190" t="s">
        <v>971</v>
      </c>
      <c r="K326" s="190" t="s">
        <v>403</v>
      </c>
      <c r="L326" s="191" t="str">
        <f>IF(K326="","",VLOOKUP(K326,Listas!$O$3:$P$37,2,FALSE))</f>
        <v>SUBDIRECTOR(A) ADMINISTRATIVA Y FINANCIERA</v>
      </c>
      <c r="M326" s="190" t="s">
        <v>466</v>
      </c>
      <c r="N326" s="190" t="s">
        <v>405</v>
      </c>
      <c r="O326" s="190" t="s">
        <v>10</v>
      </c>
      <c r="P326" s="190" t="s">
        <v>35</v>
      </c>
      <c r="Q326" s="190" t="s">
        <v>35</v>
      </c>
      <c r="R326" s="186" t="s">
        <v>14</v>
      </c>
      <c r="S326" s="190" t="s">
        <v>13</v>
      </c>
      <c r="T326" s="190" t="s">
        <v>13</v>
      </c>
      <c r="U326" s="190" t="s">
        <v>13</v>
      </c>
      <c r="V326" s="190" t="s">
        <v>14</v>
      </c>
      <c r="W326" s="190" t="s">
        <v>14</v>
      </c>
      <c r="X326" s="189" t="s">
        <v>470</v>
      </c>
      <c r="Y326" s="191" t="s">
        <v>347</v>
      </c>
      <c r="Z326" s="192">
        <v>41019</v>
      </c>
      <c r="AA326" s="192"/>
      <c r="AB326" s="193" t="s">
        <v>17</v>
      </c>
    </row>
    <row r="327" spans="1:28" s="156" customFormat="1" ht="118.95" customHeight="1" x14ac:dyDescent="0.25">
      <c r="A327" s="268">
        <f t="shared" si="4"/>
        <v>315</v>
      </c>
      <c r="B327" s="186" t="s">
        <v>288</v>
      </c>
      <c r="C327" s="187" t="s">
        <v>1151</v>
      </c>
      <c r="D327" s="187" t="s">
        <v>1792</v>
      </c>
      <c r="E327" s="188" t="s">
        <v>2</v>
      </c>
      <c r="F327" s="189" t="s">
        <v>1789</v>
      </c>
      <c r="G327" s="190" t="s">
        <v>4</v>
      </c>
      <c r="H327" s="190" t="s">
        <v>5</v>
      </c>
      <c r="I327" s="190" t="s">
        <v>50</v>
      </c>
      <c r="J327" s="190" t="s">
        <v>971</v>
      </c>
      <c r="K327" s="190" t="s">
        <v>403</v>
      </c>
      <c r="L327" s="191" t="str">
        <f>IF(K327="","",VLOOKUP(K327,Listas!$O$3:$P$37,2,FALSE))</f>
        <v>SUBDIRECTOR(A) ADMINISTRATIVA Y FINANCIERA</v>
      </c>
      <c r="M327" s="190" t="s">
        <v>466</v>
      </c>
      <c r="N327" s="190" t="s">
        <v>405</v>
      </c>
      <c r="O327" s="190" t="s">
        <v>34</v>
      </c>
      <c r="P327" s="190" t="s">
        <v>35</v>
      </c>
      <c r="Q327" s="190" t="s">
        <v>35</v>
      </c>
      <c r="R327" s="186" t="s">
        <v>14</v>
      </c>
      <c r="S327" s="190" t="s">
        <v>13</v>
      </c>
      <c r="T327" s="190" t="s">
        <v>13</v>
      </c>
      <c r="U327" s="190" t="s">
        <v>13</v>
      </c>
      <c r="V327" s="190" t="s">
        <v>14</v>
      </c>
      <c r="W327" s="190" t="s">
        <v>14</v>
      </c>
      <c r="X327" s="189" t="s">
        <v>1793</v>
      </c>
      <c r="Y327" s="191" t="s">
        <v>84</v>
      </c>
      <c r="Z327" s="192">
        <v>41019</v>
      </c>
      <c r="AA327" s="192"/>
      <c r="AB327" s="193" t="s">
        <v>17</v>
      </c>
    </row>
    <row r="328" spans="1:28" s="156" customFormat="1" ht="118.95" customHeight="1" x14ac:dyDescent="0.25">
      <c r="A328" s="268">
        <f t="shared" si="4"/>
        <v>316</v>
      </c>
      <c r="B328" s="186" t="s">
        <v>288</v>
      </c>
      <c r="C328" s="187" t="s">
        <v>1152</v>
      </c>
      <c r="D328" s="187" t="s">
        <v>471</v>
      </c>
      <c r="E328" s="188" t="s">
        <v>2</v>
      </c>
      <c r="F328" s="189" t="s">
        <v>1789</v>
      </c>
      <c r="G328" s="190" t="s">
        <v>4</v>
      </c>
      <c r="H328" s="190" t="s">
        <v>5</v>
      </c>
      <c r="I328" s="190" t="s">
        <v>50</v>
      </c>
      <c r="J328" s="190" t="s">
        <v>971</v>
      </c>
      <c r="K328" s="190" t="s">
        <v>403</v>
      </c>
      <c r="L328" s="191" t="str">
        <f>IF(K328="","",VLOOKUP(K328,Listas!$O$3:$P$37,2,FALSE))</f>
        <v>SUBDIRECTOR(A) ADMINISTRATIVA Y FINANCIERA</v>
      </c>
      <c r="M328" s="190" t="s">
        <v>466</v>
      </c>
      <c r="N328" s="190" t="s">
        <v>405</v>
      </c>
      <c r="O328" s="190" t="s">
        <v>34</v>
      </c>
      <c r="P328" s="190" t="s">
        <v>35</v>
      </c>
      <c r="Q328" s="190" t="s">
        <v>35</v>
      </c>
      <c r="R328" s="186" t="s">
        <v>14</v>
      </c>
      <c r="S328" s="190" t="s">
        <v>13</v>
      </c>
      <c r="T328" s="190" t="s">
        <v>13</v>
      </c>
      <c r="U328" s="190" t="s">
        <v>13</v>
      </c>
      <c r="V328" s="190" t="s">
        <v>14</v>
      </c>
      <c r="W328" s="190" t="s">
        <v>14</v>
      </c>
      <c r="X328" s="189" t="s">
        <v>1794</v>
      </c>
      <c r="Y328" s="191" t="s">
        <v>84</v>
      </c>
      <c r="Z328" s="192">
        <v>41019</v>
      </c>
      <c r="AA328" s="192"/>
      <c r="AB328" s="193" t="s">
        <v>17</v>
      </c>
    </row>
    <row r="329" spans="1:28" s="156" customFormat="1" ht="118.95" customHeight="1" x14ac:dyDescent="0.25">
      <c r="A329" s="268">
        <f t="shared" si="4"/>
        <v>317</v>
      </c>
      <c r="B329" s="186" t="s">
        <v>288</v>
      </c>
      <c r="C329" s="187" t="s">
        <v>1153</v>
      </c>
      <c r="D329" s="187" t="s">
        <v>472</v>
      </c>
      <c r="E329" s="188" t="s">
        <v>2</v>
      </c>
      <c r="F329" s="189" t="s">
        <v>1789</v>
      </c>
      <c r="G329" s="190" t="s">
        <v>4</v>
      </c>
      <c r="H329" s="190" t="s">
        <v>5</v>
      </c>
      <c r="I329" s="190" t="s">
        <v>50</v>
      </c>
      <c r="J329" s="190" t="s">
        <v>971</v>
      </c>
      <c r="K329" s="190" t="s">
        <v>403</v>
      </c>
      <c r="L329" s="191" t="str">
        <f>IF(K329="","",VLOOKUP(K329,Listas!$O$3:$P$37,2,FALSE))</f>
        <v>SUBDIRECTOR(A) ADMINISTRATIVA Y FINANCIERA</v>
      </c>
      <c r="M329" s="190" t="s">
        <v>466</v>
      </c>
      <c r="N329" s="190" t="s">
        <v>405</v>
      </c>
      <c r="O329" s="190" t="s">
        <v>10</v>
      </c>
      <c r="P329" s="190" t="s">
        <v>35</v>
      </c>
      <c r="Q329" s="190" t="s">
        <v>35</v>
      </c>
      <c r="R329" s="186" t="s">
        <v>14</v>
      </c>
      <c r="S329" s="190" t="s">
        <v>13</v>
      </c>
      <c r="T329" s="190" t="s">
        <v>13</v>
      </c>
      <c r="U329" s="190" t="s">
        <v>13</v>
      </c>
      <c r="V329" s="190" t="s">
        <v>13</v>
      </c>
      <c r="W329" s="190" t="s">
        <v>14</v>
      </c>
      <c r="X329" s="189" t="s">
        <v>473</v>
      </c>
      <c r="Y329" s="191" t="s">
        <v>347</v>
      </c>
      <c r="Z329" s="192">
        <v>41019</v>
      </c>
      <c r="AA329" s="192"/>
      <c r="AB329" s="193" t="s">
        <v>17</v>
      </c>
    </row>
    <row r="330" spans="1:28" s="156" customFormat="1" ht="118.95" customHeight="1" x14ac:dyDescent="0.25">
      <c r="A330" s="268">
        <f t="shared" si="4"/>
        <v>318</v>
      </c>
      <c r="B330" s="186" t="s">
        <v>288</v>
      </c>
      <c r="C330" s="187" t="s">
        <v>1154</v>
      </c>
      <c r="D330" s="187" t="s">
        <v>1795</v>
      </c>
      <c r="E330" s="188" t="s">
        <v>2</v>
      </c>
      <c r="F330" s="189" t="s">
        <v>1789</v>
      </c>
      <c r="G330" s="190" t="s">
        <v>4</v>
      </c>
      <c r="H330" s="190" t="s">
        <v>5</v>
      </c>
      <c r="I330" s="190" t="s">
        <v>50</v>
      </c>
      <c r="J330" s="190" t="s">
        <v>971</v>
      </c>
      <c r="K330" s="190" t="s">
        <v>403</v>
      </c>
      <c r="L330" s="191" t="str">
        <f>IF(K330="","",VLOOKUP(K330,Listas!$O$3:$P$37,2,FALSE))</f>
        <v>SUBDIRECTOR(A) ADMINISTRATIVA Y FINANCIERA</v>
      </c>
      <c r="M330" s="190" t="s">
        <v>466</v>
      </c>
      <c r="N330" s="190" t="s">
        <v>405</v>
      </c>
      <c r="O330" s="190" t="s">
        <v>10</v>
      </c>
      <c r="P330" s="190" t="s">
        <v>35</v>
      </c>
      <c r="Q330" s="190" t="s">
        <v>35</v>
      </c>
      <c r="R330" s="186" t="s">
        <v>14</v>
      </c>
      <c r="S330" s="190" t="s">
        <v>13</v>
      </c>
      <c r="T330" s="190" t="s">
        <v>13</v>
      </c>
      <c r="U330" s="190" t="s">
        <v>13</v>
      </c>
      <c r="V330" s="190" t="s">
        <v>14</v>
      </c>
      <c r="W330" s="190" t="s">
        <v>14</v>
      </c>
      <c r="X330" s="189" t="s">
        <v>473</v>
      </c>
      <c r="Y330" s="191" t="s">
        <v>347</v>
      </c>
      <c r="Z330" s="192">
        <v>41019</v>
      </c>
      <c r="AA330" s="192"/>
      <c r="AB330" s="193" t="s">
        <v>17</v>
      </c>
    </row>
    <row r="331" spans="1:28" s="156" customFormat="1" ht="118.95" customHeight="1" x14ac:dyDescent="0.25">
      <c r="A331" s="268">
        <f t="shared" si="4"/>
        <v>319</v>
      </c>
      <c r="B331" s="186" t="s">
        <v>288</v>
      </c>
      <c r="C331" s="187" t="s">
        <v>1155</v>
      </c>
      <c r="D331" s="187" t="s">
        <v>474</v>
      </c>
      <c r="E331" s="188" t="s">
        <v>2</v>
      </c>
      <c r="F331" s="189" t="s">
        <v>1789</v>
      </c>
      <c r="G331" s="190" t="s">
        <v>4</v>
      </c>
      <c r="H331" s="190" t="s">
        <v>5</v>
      </c>
      <c r="I331" s="190" t="s">
        <v>50</v>
      </c>
      <c r="J331" s="190" t="s">
        <v>971</v>
      </c>
      <c r="K331" s="190" t="s">
        <v>403</v>
      </c>
      <c r="L331" s="191" t="str">
        <f>IF(K331="","",VLOOKUP(K331,Listas!$O$3:$P$37,2,FALSE))</f>
        <v>SUBDIRECTOR(A) ADMINISTRATIVA Y FINANCIERA</v>
      </c>
      <c r="M331" s="190" t="s">
        <v>466</v>
      </c>
      <c r="N331" s="190" t="s">
        <v>405</v>
      </c>
      <c r="O331" s="190" t="s">
        <v>10</v>
      </c>
      <c r="P331" s="190" t="s">
        <v>35</v>
      </c>
      <c r="Q331" s="190" t="s">
        <v>35</v>
      </c>
      <c r="R331" s="186" t="s">
        <v>14</v>
      </c>
      <c r="S331" s="190" t="s">
        <v>13</v>
      </c>
      <c r="T331" s="190" t="s">
        <v>13</v>
      </c>
      <c r="U331" s="190" t="s">
        <v>13</v>
      </c>
      <c r="V331" s="190" t="s">
        <v>14</v>
      </c>
      <c r="W331" s="190" t="s">
        <v>14</v>
      </c>
      <c r="X331" s="189" t="s">
        <v>467</v>
      </c>
      <c r="Y331" s="191" t="s">
        <v>347</v>
      </c>
      <c r="Z331" s="192">
        <v>41019</v>
      </c>
      <c r="AA331" s="192"/>
      <c r="AB331" s="193" t="s">
        <v>17</v>
      </c>
    </row>
    <row r="332" spans="1:28" s="156" customFormat="1" ht="118.95" customHeight="1" x14ac:dyDescent="0.25">
      <c r="A332" s="268">
        <f t="shared" si="4"/>
        <v>320</v>
      </c>
      <c r="B332" s="186" t="s">
        <v>288</v>
      </c>
      <c r="C332" s="187" t="s">
        <v>1156</v>
      </c>
      <c r="D332" s="187" t="s">
        <v>475</v>
      </c>
      <c r="E332" s="188" t="s">
        <v>2</v>
      </c>
      <c r="F332" s="189" t="s">
        <v>1789</v>
      </c>
      <c r="G332" s="190" t="s">
        <v>4</v>
      </c>
      <c r="H332" s="190" t="s">
        <v>5</v>
      </c>
      <c r="I332" s="190" t="s">
        <v>50</v>
      </c>
      <c r="J332" s="190" t="s">
        <v>971</v>
      </c>
      <c r="K332" s="190" t="s">
        <v>403</v>
      </c>
      <c r="L332" s="191" t="str">
        <f>IF(K332="","",VLOOKUP(K332,Listas!$O$3:$P$37,2,FALSE))</f>
        <v>SUBDIRECTOR(A) ADMINISTRATIVA Y FINANCIERA</v>
      </c>
      <c r="M332" s="190" t="s">
        <v>466</v>
      </c>
      <c r="N332" s="190" t="s">
        <v>405</v>
      </c>
      <c r="O332" s="190" t="s">
        <v>10</v>
      </c>
      <c r="P332" s="190" t="s">
        <v>35</v>
      </c>
      <c r="Q332" s="190" t="s">
        <v>35</v>
      </c>
      <c r="R332" s="186" t="s">
        <v>14</v>
      </c>
      <c r="S332" s="190" t="s">
        <v>13</v>
      </c>
      <c r="T332" s="190" t="s">
        <v>13</v>
      </c>
      <c r="U332" s="190" t="s">
        <v>13</v>
      </c>
      <c r="V332" s="190" t="s">
        <v>14</v>
      </c>
      <c r="W332" s="190" t="s">
        <v>14</v>
      </c>
      <c r="X332" s="189" t="s">
        <v>467</v>
      </c>
      <c r="Y332" s="191" t="s">
        <v>347</v>
      </c>
      <c r="Z332" s="192">
        <v>41019</v>
      </c>
      <c r="AA332" s="192"/>
      <c r="AB332" s="193" t="s">
        <v>17</v>
      </c>
    </row>
    <row r="333" spans="1:28" s="156" customFormat="1" ht="118.95" customHeight="1" x14ac:dyDescent="0.25">
      <c r="A333" s="268">
        <f t="shared" si="4"/>
        <v>321</v>
      </c>
      <c r="B333" s="186" t="s">
        <v>288</v>
      </c>
      <c r="C333" s="187" t="s">
        <v>1157</v>
      </c>
      <c r="D333" s="187" t="s">
        <v>476</v>
      </c>
      <c r="E333" s="188" t="s">
        <v>2</v>
      </c>
      <c r="F333" s="189" t="s">
        <v>1789</v>
      </c>
      <c r="G333" s="190" t="s">
        <v>4</v>
      </c>
      <c r="H333" s="190" t="s">
        <v>5</v>
      </c>
      <c r="I333" s="190" t="s">
        <v>50</v>
      </c>
      <c r="J333" s="190" t="s">
        <v>971</v>
      </c>
      <c r="K333" s="190" t="s">
        <v>403</v>
      </c>
      <c r="L333" s="191" t="str">
        <f>IF(K333="","",VLOOKUP(K333,Listas!$O$3:$P$37,2,FALSE))</f>
        <v>SUBDIRECTOR(A) ADMINISTRATIVA Y FINANCIERA</v>
      </c>
      <c r="M333" s="190" t="s">
        <v>466</v>
      </c>
      <c r="N333" s="190" t="s">
        <v>405</v>
      </c>
      <c r="O333" s="190" t="s">
        <v>10</v>
      </c>
      <c r="P333" s="190" t="s">
        <v>35</v>
      </c>
      <c r="Q333" s="190" t="s">
        <v>35</v>
      </c>
      <c r="R333" s="186" t="s">
        <v>14</v>
      </c>
      <c r="S333" s="190" t="s">
        <v>13</v>
      </c>
      <c r="T333" s="190" t="s">
        <v>13</v>
      </c>
      <c r="U333" s="190" t="s">
        <v>13</v>
      </c>
      <c r="V333" s="190" t="s">
        <v>14</v>
      </c>
      <c r="W333" s="190" t="s">
        <v>14</v>
      </c>
      <c r="X333" s="189" t="s">
        <v>467</v>
      </c>
      <c r="Y333" s="191" t="s">
        <v>347</v>
      </c>
      <c r="Z333" s="192">
        <v>41019</v>
      </c>
      <c r="AA333" s="192"/>
      <c r="AB333" s="193" t="s">
        <v>17</v>
      </c>
    </row>
    <row r="334" spans="1:28" s="156" customFormat="1" ht="118.95" customHeight="1" x14ac:dyDescent="0.25">
      <c r="A334" s="268">
        <f t="shared" si="4"/>
        <v>322</v>
      </c>
      <c r="B334" s="186" t="s">
        <v>288</v>
      </c>
      <c r="C334" s="187" t="s">
        <v>1158</v>
      </c>
      <c r="D334" s="187" t="s">
        <v>477</v>
      </c>
      <c r="E334" s="188" t="s">
        <v>2</v>
      </c>
      <c r="F334" s="189" t="s">
        <v>1789</v>
      </c>
      <c r="G334" s="190" t="s">
        <v>4</v>
      </c>
      <c r="H334" s="190" t="s">
        <v>5</v>
      </c>
      <c r="I334" s="190" t="s">
        <v>50</v>
      </c>
      <c r="J334" s="190" t="s">
        <v>971</v>
      </c>
      <c r="K334" s="190" t="s">
        <v>403</v>
      </c>
      <c r="L334" s="191" t="str">
        <f>IF(K334="","",VLOOKUP(K334,Listas!$O$3:$P$37,2,FALSE))</f>
        <v>SUBDIRECTOR(A) ADMINISTRATIVA Y FINANCIERA</v>
      </c>
      <c r="M334" s="190" t="s">
        <v>466</v>
      </c>
      <c r="N334" s="190" t="s">
        <v>405</v>
      </c>
      <c r="O334" s="190" t="s">
        <v>10</v>
      </c>
      <c r="P334" s="190" t="s">
        <v>35</v>
      </c>
      <c r="Q334" s="190" t="s">
        <v>35</v>
      </c>
      <c r="R334" s="186" t="s">
        <v>14</v>
      </c>
      <c r="S334" s="190" t="s">
        <v>13</v>
      </c>
      <c r="T334" s="190" t="s">
        <v>13</v>
      </c>
      <c r="U334" s="190" t="s">
        <v>13</v>
      </c>
      <c r="V334" s="190" t="s">
        <v>14</v>
      </c>
      <c r="W334" s="190" t="s">
        <v>14</v>
      </c>
      <c r="X334" s="189" t="s">
        <v>467</v>
      </c>
      <c r="Y334" s="191" t="s">
        <v>347</v>
      </c>
      <c r="Z334" s="192">
        <v>41019</v>
      </c>
      <c r="AA334" s="192"/>
      <c r="AB334" s="193" t="s">
        <v>17</v>
      </c>
    </row>
    <row r="335" spans="1:28" s="156" customFormat="1" ht="118.95" customHeight="1" x14ac:dyDescent="0.25">
      <c r="A335" s="268">
        <f t="shared" ref="A335:A398" si="5">+A334+1</f>
        <v>323</v>
      </c>
      <c r="B335" s="186" t="s">
        <v>288</v>
      </c>
      <c r="C335" s="187" t="s">
        <v>1159</v>
      </c>
      <c r="D335" s="187" t="s">
        <v>478</v>
      </c>
      <c r="E335" s="188" t="s">
        <v>2</v>
      </c>
      <c r="F335" s="189" t="s">
        <v>1789</v>
      </c>
      <c r="G335" s="190" t="s">
        <v>4</v>
      </c>
      <c r="H335" s="190" t="s">
        <v>5</v>
      </c>
      <c r="I335" s="190" t="s">
        <v>50</v>
      </c>
      <c r="J335" s="190" t="s">
        <v>971</v>
      </c>
      <c r="K335" s="190" t="s">
        <v>403</v>
      </c>
      <c r="L335" s="191" t="str">
        <f>IF(K335="","",VLOOKUP(K335,Listas!$O$3:$P$37,2,FALSE))</f>
        <v>SUBDIRECTOR(A) ADMINISTRATIVA Y FINANCIERA</v>
      </c>
      <c r="M335" s="190" t="s">
        <v>466</v>
      </c>
      <c r="N335" s="190" t="s">
        <v>405</v>
      </c>
      <c r="O335" s="190" t="s">
        <v>10</v>
      </c>
      <c r="P335" s="190" t="s">
        <v>35</v>
      </c>
      <c r="Q335" s="190" t="s">
        <v>35</v>
      </c>
      <c r="R335" s="186" t="s">
        <v>14</v>
      </c>
      <c r="S335" s="190" t="s">
        <v>13</v>
      </c>
      <c r="T335" s="190" t="s">
        <v>13</v>
      </c>
      <c r="U335" s="190" t="s">
        <v>13</v>
      </c>
      <c r="V335" s="190" t="s">
        <v>14</v>
      </c>
      <c r="W335" s="190" t="s">
        <v>14</v>
      </c>
      <c r="X335" s="189" t="s">
        <v>467</v>
      </c>
      <c r="Y335" s="191" t="s">
        <v>347</v>
      </c>
      <c r="Z335" s="192">
        <v>41019</v>
      </c>
      <c r="AA335" s="192"/>
      <c r="AB335" s="193" t="s">
        <v>17</v>
      </c>
    </row>
    <row r="336" spans="1:28" s="156" customFormat="1" ht="118.95" customHeight="1" x14ac:dyDescent="0.25">
      <c r="A336" s="268">
        <f t="shared" si="5"/>
        <v>324</v>
      </c>
      <c r="B336" s="186" t="s">
        <v>420</v>
      </c>
      <c r="C336" s="187" t="s">
        <v>28</v>
      </c>
      <c r="D336" s="187" t="s">
        <v>479</v>
      </c>
      <c r="E336" s="188" t="s">
        <v>2</v>
      </c>
      <c r="F336" s="189" t="s">
        <v>1796</v>
      </c>
      <c r="G336" s="190" t="s">
        <v>4</v>
      </c>
      <c r="H336" s="190" t="s">
        <v>5</v>
      </c>
      <c r="I336" s="190" t="s">
        <v>50</v>
      </c>
      <c r="J336" s="190" t="s">
        <v>971</v>
      </c>
      <c r="K336" s="190" t="s">
        <v>403</v>
      </c>
      <c r="L336" s="191" t="str">
        <f>IF(K336="","",VLOOKUP(K336,Listas!$O$3:$P$37,2,FALSE))</f>
        <v>SUBDIRECTOR(A) ADMINISTRATIVA Y FINANCIERA</v>
      </c>
      <c r="M336" s="190" t="s">
        <v>466</v>
      </c>
      <c r="N336" s="190" t="s">
        <v>405</v>
      </c>
      <c r="O336" s="190" t="s">
        <v>21</v>
      </c>
      <c r="P336" s="190" t="s">
        <v>35</v>
      </c>
      <c r="Q336" s="190" t="s">
        <v>35</v>
      </c>
      <c r="R336" s="186" t="s">
        <v>14</v>
      </c>
      <c r="S336" s="190" t="s">
        <v>13</v>
      </c>
      <c r="T336" s="190" t="s">
        <v>13</v>
      </c>
      <c r="U336" s="190" t="s">
        <v>13</v>
      </c>
      <c r="V336" s="190" t="s">
        <v>13</v>
      </c>
      <c r="W336" s="190" t="s">
        <v>14</v>
      </c>
      <c r="X336" s="189" t="s">
        <v>480</v>
      </c>
      <c r="Y336" s="191" t="s">
        <v>22</v>
      </c>
      <c r="Z336" s="192">
        <v>44197</v>
      </c>
      <c r="AA336" s="192"/>
      <c r="AB336" s="193" t="s">
        <v>17</v>
      </c>
    </row>
    <row r="337" spans="1:28" s="156" customFormat="1" ht="118.95" customHeight="1" x14ac:dyDescent="0.25">
      <c r="A337" s="268">
        <f t="shared" si="5"/>
        <v>325</v>
      </c>
      <c r="B337" s="186" t="s">
        <v>91</v>
      </c>
      <c r="C337" s="187" t="s">
        <v>1160</v>
      </c>
      <c r="D337" s="187" t="s">
        <v>481</v>
      </c>
      <c r="E337" s="188" t="s">
        <v>2</v>
      </c>
      <c r="F337" s="189" t="s">
        <v>482</v>
      </c>
      <c r="G337" s="190" t="s">
        <v>4</v>
      </c>
      <c r="H337" s="190" t="s">
        <v>5</v>
      </c>
      <c r="I337" s="190" t="s">
        <v>50</v>
      </c>
      <c r="J337" s="190" t="s">
        <v>971</v>
      </c>
      <c r="K337" s="190" t="s">
        <v>403</v>
      </c>
      <c r="L337" s="191" t="str">
        <f>IF(K337="","",VLOOKUP(K337,Listas!$O$3:$P$37,2,FALSE))</f>
        <v>SUBDIRECTOR(A) ADMINISTRATIVA Y FINANCIERA</v>
      </c>
      <c r="M337" s="190" t="s">
        <v>466</v>
      </c>
      <c r="N337" s="190" t="s">
        <v>405</v>
      </c>
      <c r="O337" s="190" t="s">
        <v>21</v>
      </c>
      <c r="P337" s="190" t="s">
        <v>35</v>
      </c>
      <c r="Q337" s="190" t="s">
        <v>35</v>
      </c>
      <c r="R337" s="186" t="s">
        <v>14</v>
      </c>
      <c r="S337" s="190" t="s">
        <v>13</v>
      </c>
      <c r="T337" s="190" t="s">
        <v>14</v>
      </c>
      <c r="U337" s="190" t="s">
        <v>14</v>
      </c>
      <c r="V337" s="190" t="s">
        <v>14</v>
      </c>
      <c r="W337" s="190" t="s">
        <v>14</v>
      </c>
      <c r="X337" s="189" t="s">
        <v>483</v>
      </c>
      <c r="Y337" s="191" t="s">
        <v>22</v>
      </c>
      <c r="Z337" s="192">
        <v>44197</v>
      </c>
      <c r="AA337" s="192"/>
      <c r="AB337" s="193" t="s">
        <v>17</v>
      </c>
    </row>
    <row r="338" spans="1:28" s="156" customFormat="1" ht="118.95" customHeight="1" x14ac:dyDescent="0.25">
      <c r="A338" s="268">
        <f t="shared" si="5"/>
        <v>326</v>
      </c>
      <c r="B338" s="186" t="s">
        <v>272</v>
      </c>
      <c r="C338" s="187" t="s">
        <v>1161</v>
      </c>
      <c r="D338" s="187" t="s">
        <v>484</v>
      </c>
      <c r="E338" s="188" t="s">
        <v>2</v>
      </c>
      <c r="F338" s="189" t="s">
        <v>1789</v>
      </c>
      <c r="G338" s="190" t="s">
        <v>4</v>
      </c>
      <c r="H338" s="190" t="s">
        <v>5</v>
      </c>
      <c r="I338" s="190" t="s">
        <v>50</v>
      </c>
      <c r="J338" s="190" t="s">
        <v>971</v>
      </c>
      <c r="K338" s="190" t="s">
        <v>403</v>
      </c>
      <c r="L338" s="191" t="str">
        <f>IF(K338="","",VLOOKUP(K338,Listas!$O$3:$P$37,2,FALSE))</f>
        <v>SUBDIRECTOR(A) ADMINISTRATIVA Y FINANCIERA</v>
      </c>
      <c r="M338" s="190" t="s">
        <v>466</v>
      </c>
      <c r="N338" s="190" t="s">
        <v>405</v>
      </c>
      <c r="O338" s="190" t="s">
        <v>21</v>
      </c>
      <c r="P338" s="190" t="s">
        <v>35</v>
      </c>
      <c r="Q338" s="190" t="s">
        <v>35</v>
      </c>
      <c r="R338" s="186" t="s">
        <v>14</v>
      </c>
      <c r="S338" s="190" t="s">
        <v>13</v>
      </c>
      <c r="T338" s="190" t="s">
        <v>13</v>
      </c>
      <c r="U338" s="190" t="s">
        <v>13</v>
      </c>
      <c r="V338" s="190" t="s">
        <v>14</v>
      </c>
      <c r="W338" s="190" t="s">
        <v>14</v>
      </c>
      <c r="X338" s="189" t="s">
        <v>485</v>
      </c>
      <c r="Y338" s="191" t="s">
        <v>22</v>
      </c>
      <c r="Z338" s="192">
        <v>44197</v>
      </c>
      <c r="AA338" s="192"/>
      <c r="AB338" s="193" t="s">
        <v>17</v>
      </c>
    </row>
    <row r="339" spans="1:28" s="156" customFormat="1" ht="118.95" customHeight="1" x14ac:dyDescent="0.25">
      <c r="A339" s="268">
        <f t="shared" si="5"/>
        <v>327</v>
      </c>
      <c r="B339" s="186" t="s">
        <v>154</v>
      </c>
      <c r="C339" s="187" t="s">
        <v>1162</v>
      </c>
      <c r="D339" s="187" t="s">
        <v>486</v>
      </c>
      <c r="E339" s="188" t="s">
        <v>2</v>
      </c>
      <c r="F339" s="189" t="s">
        <v>1797</v>
      </c>
      <c r="G339" s="190" t="s">
        <v>4</v>
      </c>
      <c r="H339" s="190" t="s">
        <v>63</v>
      </c>
      <c r="I339" s="190" t="s">
        <v>50</v>
      </c>
      <c r="J339" s="190" t="s">
        <v>971</v>
      </c>
      <c r="K339" s="190" t="s">
        <v>403</v>
      </c>
      <c r="L339" s="191" t="str">
        <f>IF(K339="","",VLOOKUP(K339,Listas!$O$3:$P$37,2,FALSE))</f>
        <v>SUBDIRECTOR(A) ADMINISTRATIVA Y FINANCIERA</v>
      </c>
      <c r="M339" s="190" t="s">
        <v>487</v>
      </c>
      <c r="N339" s="190" t="s">
        <v>405</v>
      </c>
      <c r="O339" s="190" t="s">
        <v>21</v>
      </c>
      <c r="P339" s="190" t="s">
        <v>35</v>
      </c>
      <c r="Q339" s="190" t="s">
        <v>35</v>
      </c>
      <c r="R339" s="186" t="s">
        <v>14</v>
      </c>
      <c r="S339" s="190" t="s">
        <v>13</v>
      </c>
      <c r="T339" s="190" t="s">
        <v>14</v>
      </c>
      <c r="U339" s="190" t="s">
        <v>14</v>
      </c>
      <c r="V339" s="190" t="s">
        <v>14</v>
      </c>
      <c r="W339" s="190" t="s">
        <v>14</v>
      </c>
      <c r="X339" s="189" t="s">
        <v>488</v>
      </c>
      <c r="Y339" s="191" t="s">
        <v>22</v>
      </c>
      <c r="Z339" s="192">
        <v>41019</v>
      </c>
      <c r="AA339" s="192"/>
      <c r="AB339" s="193" t="s">
        <v>17</v>
      </c>
    </row>
    <row r="340" spans="1:28" s="156" customFormat="1" ht="118.95" customHeight="1" x14ac:dyDescent="0.25">
      <c r="A340" s="268">
        <f t="shared" si="5"/>
        <v>328</v>
      </c>
      <c r="B340" s="186" t="s">
        <v>489</v>
      </c>
      <c r="C340" s="187" t="s">
        <v>1163</v>
      </c>
      <c r="D340" s="187" t="s">
        <v>490</v>
      </c>
      <c r="E340" s="188" t="s">
        <v>2</v>
      </c>
      <c r="F340" s="189" t="s">
        <v>491</v>
      </c>
      <c r="G340" s="190" t="s">
        <v>4</v>
      </c>
      <c r="H340" s="190" t="s">
        <v>63</v>
      </c>
      <c r="I340" s="190" t="s">
        <v>50</v>
      </c>
      <c r="J340" s="190" t="s">
        <v>971</v>
      </c>
      <c r="K340" s="190" t="s">
        <v>403</v>
      </c>
      <c r="L340" s="191" t="str">
        <f>IF(K340="","",VLOOKUP(K340,Listas!$O$3:$P$37,2,FALSE))</f>
        <v>SUBDIRECTOR(A) ADMINISTRATIVA Y FINANCIERA</v>
      </c>
      <c r="M340" s="190" t="s">
        <v>487</v>
      </c>
      <c r="N340" s="190" t="s">
        <v>405</v>
      </c>
      <c r="O340" s="190" t="s">
        <v>21</v>
      </c>
      <c r="P340" s="190" t="s">
        <v>35</v>
      </c>
      <c r="Q340" s="190" t="s">
        <v>35</v>
      </c>
      <c r="R340" s="186" t="s">
        <v>14</v>
      </c>
      <c r="S340" s="190" t="s">
        <v>13</v>
      </c>
      <c r="T340" s="190" t="s">
        <v>14</v>
      </c>
      <c r="U340" s="190" t="s">
        <v>14</v>
      </c>
      <c r="V340" s="190" t="s">
        <v>14</v>
      </c>
      <c r="W340" s="190" t="s">
        <v>14</v>
      </c>
      <c r="X340" s="189" t="s">
        <v>1798</v>
      </c>
      <c r="Y340" s="191" t="s">
        <v>22</v>
      </c>
      <c r="Z340" s="192">
        <v>41019</v>
      </c>
      <c r="AA340" s="192"/>
      <c r="AB340" s="193" t="s">
        <v>17</v>
      </c>
    </row>
    <row r="341" spans="1:28" s="156" customFormat="1" ht="118.95" customHeight="1" x14ac:dyDescent="0.25">
      <c r="A341" s="268">
        <f t="shared" si="5"/>
        <v>329</v>
      </c>
      <c r="B341" s="186" t="s">
        <v>492</v>
      </c>
      <c r="C341" s="187" t="s">
        <v>1164</v>
      </c>
      <c r="D341" s="187" t="s">
        <v>493</v>
      </c>
      <c r="E341" s="188" t="s">
        <v>2</v>
      </c>
      <c r="F341" s="189" t="s">
        <v>1799</v>
      </c>
      <c r="G341" s="190" t="s">
        <v>4</v>
      </c>
      <c r="H341" s="190" t="s">
        <v>63</v>
      </c>
      <c r="I341" s="190" t="s">
        <v>50</v>
      </c>
      <c r="J341" s="190" t="s">
        <v>971</v>
      </c>
      <c r="K341" s="190" t="s">
        <v>403</v>
      </c>
      <c r="L341" s="191" t="str">
        <f>IF(K341="","",VLOOKUP(K341,Listas!$O$3:$P$37,2,FALSE))</f>
        <v>SUBDIRECTOR(A) ADMINISTRATIVA Y FINANCIERA</v>
      </c>
      <c r="M341" s="190" t="s">
        <v>487</v>
      </c>
      <c r="N341" s="190" t="s">
        <v>405</v>
      </c>
      <c r="O341" s="190" t="s">
        <v>21</v>
      </c>
      <c r="P341" s="190" t="s">
        <v>35</v>
      </c>
      <c r="Q341" s="190" t="s">
        <v>35</v>
      </c>
      <c r="R341" s="186" t="s">
        <v>14</v>
      </c>
      <c r="S341" s="190" t="s">
        <v>13</v>
      </c>
      <c r="T341" s="190" t="s">
        <v>14</v>
      </c>
      <c r="U341" s="190" t="s">
        <v>14</v>
      </c>
      <c r="V341" s="190" t="s">
        <v>14</v>
      </c>
      <c r="W341" s="190" t="s">
        <v>14</v>
      </c>
      <c r="X341" s="189" t="s">
        <v>1800</v>
      </c>
      <c r="Y341" s="191" t="s">
        <v>22</v>
      </c>
      <c r="Z341" s="192">
        <v>41019</v>
      </c>
      <c r="AA341" s="192"/>
      <c r="AB341" s="193" t="s">
        <v>17</v>
      </c>
    </row>
    <row r="342" spans="1:28" s="156" customFormat="1" ht="118.95" customHeight="1" x14ac:dyDescent="0.25">
      <c r="A342" s="268">
        <f t="shared" si="5"/>
        <v>330</v>
      </c>
      <c r="B342" s="186" t="s">
        <v>492</v>
      </c>
      <c r="C342" s="187" t="s">
        <v>1165</v>
      </c>
      <c r="D342" s="187" t="s">
        <v>494</v>
      </c>
      <c r="E342" s="188" t="s">
        <v>2</v>
      </c>
      <c r="F342" s="189" t="s">
        <v>1799</v>
      </c>
      <c r="G342" s="190" t="s">
        <v>4</v>
      </c>
      <c r="H342" s="190" t="s">
        <v>63</v>
      </c>
      <c r="I342" s="190" t="s">
        <v>50</v>
      </c>
      <c r="J342" s="190" t="s">
        <v>971</v>
      </c>
      <c r="K342" s="190" t="s">
        <v>403</v>
      </c>
      <c r="L342" s="191" t="str">
        <f>IF(K342="","",VLOOKUP(K342,Listas!$O$3:$P$37,2,FALSE))</f>
        <v>SUBDIRECTOR(A) ADMINISTRATIVA Y FINANCIERA</v>
      </c>
      <c r="M342" s="190" t="s">
        <v>487</v>
      </c>
      <c r="N342" s="190" t="s">
        <v>405</v>
      </c>
      <c r="O342" s="190" t="s">
        <v>21</v>
      </c>
      <c r="P342" s="190" t="s">
        <v>35</v>
      </c>
      <c r="Q342" s="190" t="s">
        <v>35</v>
      </c>
      <c r="R342" s="186" t="s">
        <v>14</v>
      </c>
      <c r="S342" s="190" t="s">
        <v>13</v>
      </c>
      <c r="T342" s="190" t="s">
        <v>14</v>
      </c>
      <c r="U342" s="190" t="s">
        <v>14</v>
      </c>
      <c r="V342" s="190" t="s">
        <v>14</v>
      </c>
      <c r="W342" s="190" t="s">
        <v>14</v>
      </c>
      <c r="X342" s="189" t="s">
        <v>1801</v>
      </c>
      <c r="Y342" s="191" t="s">
        <v>22</v>
      </c>
      <c r="Z342" s="192">
        <v>41019</v>
      </c>
      <c r="AA342" s="192"/>
      <c r="AB342" s="193" t="s">
        <v>17</v>
      </c>
    </row>
    <row r="343" spans="1:28" s="156" customFormat="1" ht="118.95" customHeight="1" x14ac:dyDescent="0.25">
      <c r="A343" s="268">
        <f t="shared" si="5"/>
        <v>331</v>
      </c>
      <c r="B343" s="186" t="s">
        <v>495</v>
      </c>
      <c r="C343" s="187" t="s">
        <v>495</v>
      </c>
      <c r="D343" s="187" t="s">
        <v>496</v>
      </c>
      <c r="E343" s="188" t="s">
        <v>2</v>
      </c>
      <c r="F343" s="189" t="s">
        <v>497</v>
      </c>
      <c r="G343" s="190" t="s">
        <v>4</v>
      </c>
      <c r="H343" s="190" t="s">
        <v>63</v>
      </c>
      <c r="I343" s="190" t="s">
        <v>50</v>
      </c>
      <c r="J343" s="190" t="s">
        <v>971</v>
      </c>
      <c r="K343" s="190" t="s">
        <v>403</v>
      </c>
      <c r="L343" s="191" t="str">
        <f>IF(K343="","",VLOOKUP(K343,Listas!$O$3:$P$37,2,FALSE))</f>
        <v>SUBDIRECTOR(A) ADMINISTRATIVA Y FINANCIERA</v>
      </c>
      <c r="M343" s="190" t="s">
        <v>487</v>
      </c>
      <c r="N343" s="190" t="s">
        <v>405</v>
      </c>
      <c r="O343" s="190" t="s">
        <v>21</v>
      </c>
      <c r="P343" s="190" t="s">
        <v>35</v>
      </c>
      <c r="Q343" s="190" t="s">
        <v>35</v>
      </c>
      <c r="R343" s="186" t="s">
        <v>14</v>
      </c>
      <c r="S343" s="190" t="s">
        <v>13</v>
      </c>
      <c r="T343" s="190" t="s">
        <v>14</v>
      </c>
      <c r="U343" s="190" t="s">
        <v>14</v>
      </c>
      <c r="V343" s="190" t="s">
        <v>14</v>
      </c>
      <c r="W343" s="190" t="s">
        <v>14</v>
      </c>
      <c r="X343" s="189" t="s">
        <v>1802</v>
      </c>
      <c r="Y343" s="191" t="s">
        <v>22</v>
      </c>
      <c r="Z343" s="192">
        <v>41019</v>
      </c>
      <c r="AA343" s="192"/>
      <c r="AB343" s="193" t="s">
        <v>17</v>
      </c>
    </row>
    <row r="344" spans="1:28" s="156" customFormat="1" ht="118.95" customHeight="1" x14ac:dyDescent="0.25">
      <c r="A344" s="268">
        <f t="shared" si="5"/>
        <v>332</v>
      </c>
      <c r="B344" s="186" t="s">
        <v>498</v>
      </c>
      <c r="C344" s="187" t="s">
        <v>1166</v>
      </c>
      <c r="D344" s="187" t="s">
        <v>499</v>
      </c>
      <c r="E344" s="188" t="s">
        <v>2</v>
      </c>
      <c r="F344" s="189" t="s">
        <v>500</v>
      </c>
      <c r="G344" s="190" t="s">
        <v>4</v>
      </c>
      <c r="H344" s="190" t="s">
        <v>63</v>
      </c>
      <c r="I344" s="190" t="s">
        <v>50</v>
      </c>
      <c r="J344" s="190" t="s">
        <v>971</v>
      </c>
      <c r="K344" s="190" t="s">
        <v>403</v>
      </c>
      <c r="L344" s="191" t="str">
        <f>IF(K344="","",VLOOKUP(K344,Listas!$O$3:$P$37,2,FALSE))</f>
        <v>SUBDIRECTOR(A) ADMINISTRATIVA Y FINANCIERA</v>
      </c>
      <c r="M344" s="190" t="s">
        <v>487</v>
      </c>
      <c r="N344" s="190" t="s">
        <v>405</v>
      </c>
      <c r="O344" s="190" t="s">
        <v>21</v>
      </c>
      <c r="P344" s="190" t="s">
        <v>35</v>
      </c>
      <c r="Q344" s="190" t="s">
        <v>35</v>
      </c>
      <c r="R344" s="186" t="s">
        <v>14</v>
      </c>
      <c r="S344" s="190" t="s">
        <v>13</v>
      </c>
      <c r="T344" s="190" t="s">
        <v>14</v>
      </c>
      <c r="U344" s="190" t="s">
        <v>14</v>
      </c>
      <c r="V344" s="190" t="s">
        <v>14</v>
      </c>
      <c r="W344" s="190" t="s">
        <v>14</v>
      </c>
      <c r="X344" s="189" t="s">
        <v>501</v>
      </c>
      <c r="Y344" s="191" t="s">
        <v>22</v>
      </c>
      <c r="Z344" s="192">
        <v>41019</v>
      </c>
      <c r="AA344" s="192"/>
      <c r="AB344" s="193" t="s">
        <v>17</v>
      </c>
    </row>
    <row r="345" spans="1:28" s="156" customFormat="1" ht="118.95" customHeight="1" x14ac:dyDescent="0.25">
      <c r="A345" s="268">
        <f t="shared" si="5"/>
        <v>333</v>
      </c>
      <c r="B345" s="186" t="s">
        <v>498</v>
      </c>
      <c r="C345" s="187" t="s">
        <v>1167</v>
      </c>
      <c r="D345" s="187" t="s">
        <v>502</v>
      </c>
      <c r="E345" s="188" t="s">
        <v>2</v>
      </c>
      <c r="F345" s="189" t="s">
        <v>503</v>
      </c>
      <c r="G345" s="190" t="s">
        <v>4</v>
      </c>
      <c r="H345" s="190" t="s">
        <v>63</v>
      </c>
      <c r="I345" s="190" t="s">
        <v>50</v>
      </c>
      <c r="J345" s="190" t="s">
        <v>971</v>
      </c>
      <c r="K345" s="190" t="s">
        <v>403</v>
      </c>
      <c r="L345" s="191" t="str">
        <f>IF(K345="","",VLOOKUP(K345,Listas!$O$3:$P$37,2,FALSE))</f>
        <v>SUBDIRECTOR(A) ADMINISTRATIVA Y FINANCIERA</v>
      </c>
      <c r="M345" s="190" t="s">
        <v>487</v>
      </c>
      <c r="N345" s="190" t="s">
        <v>405</v>
      </c>
      <c r="O345" s="190" t="s">
        <v>21</v>
      </c>
      <c r="P345" s="190" t="s">
        <v>35</v>
      </c>
      <c r="Q345" s="190" t="s">
        <v>35</v>
      </c>
      <c r="R345" s="186" t="s">
        <v>14</v>
      </c>
      <c r="S345" s="190" t="s">
        <v>13</v>
      </c>
      <c r="T345" s="190" t="s">
        <v>14</v>
      </c>
      <c r="U345" s="190" t="s">
        <v>14</v>
      </c>
      <c r="V345" s="190" t="s">
        <v>14</v>
      </c>
      <c r="W345" s="190" t="s">
        <v>14</v>
      </c>
      <c r="X345" s="189" t="s">
        <v>501</v>
      </c>
      <c r="Y345" s="191" t="s">
        <v>22</v>
      </c>
      <c r="Z345" s="192">
        <v>41019</v>
      </c>
      <c r="AA345" s="192"/>
      <c r="AB345" s="193" t="s">
        <v>17</v>
      </c>
    </row>
    <row r="346" spans="1:28" s="156" customFormat="1" ht="118.95" customHeight="1" x14ac:dyDescent="0.25">
      <c r="A346" s="268">
        <f t="shared" si="5"/>
        <v>334</v>
      </c>
      <c r="B346" s="186" t="s">
        <v>498</v>
      </c>
      <c r="C346" s="187" t="s">
        <v>1168</v>
      </c>
      <c r="D346" s="187" t="s">
        <v>504</v>
      </c>
      <c r="E346" s="188" t="s">
        <v>2</v>
      </c>
      <c r="F346" s="189" t="s">
        <v>505</v>
      </c>
      <c r="G346" s="190" t="s">
        <v>4</v>
      </c>
      <c r="H346" s="190" t="s">
        <v>63</v>
      </c>
      <c r="I346" s="190" t="s">
        <v>50</v>
      </c>
      <c r="J346" s="190" t="s">
        <v>971</v>
      </c>
      <c r="K346" s="190" t="s">
        <v>403</v>
      </c>
      <c r="L346" s="191" t="str">
        <f>IF(K346="","",VLOOKUP(K346,Listas!$O$3:$P$37,2,FALSE))</f>
        <v>SUBDIRECTOR(A) ADMINISTRATIVA Y FINANCIERA</v>
      </c>
      <c r="M346" s="190" t="s">
        <v>487</v>
      </c>
      <c r="N346" s="190" t="s">
        <v>405</v>
      </c>
      <c r="O346" s="190" t="s">
        <v>21</v>
      </c>
      <c r="P346" s="190" t="s">
        <v>35</v>
      </c>
      <c r="Q346" s="190" t="s">
        <v>35</v>
      </c>
      <c r="R346" s="186" t="s">
        <v>14</v>
      </c>
      <c r="S346" s="190" t="s">
        <v>13</v>
      </c>
      <c r="T346" s="190" t="s">
        <v>14</v>
      </c>
      <c r="U346" s="190" t="s">
        <v>14</v>
      </c>
      <c r="V346" s="190" t="s">
        <v>14</v>
      </c>
      <c r="W346" s="190" t="s">
        <v>14</v>
      </c>
      <c r="X346" s="189" t="s">
        <v>506</v>
      </c>
      <c r="Y346" s="191" t="s">
        <v>22</v>
      </c>
      <c r="Z346" s="192">
        <v>41019</v>
      </c>
      <c r="AA346" s="192"/>
      <c r="AB346" s="193" t="s">
        <v>17</v>
      </c>
    </row>
    <row r="347" spans="1:28" s="156" customFormat="1" ht="118.95" customHeight="1" x14ac:dyDescent="0.25">
      <c r="A347" s="268">
        <f t="shared" si="5"/>
        <v>335</v>
      </c>
      <c r="B347" s="186" t="s">
        <v>498</v>
      </c>
      <c r="C347" s="187" t="s">
        <v>1169</v>
      </c>
      <c r="D347" s="187" t="s">
        <v>507</v>
      </c>
      <c r="E347" s="188" t="s">
        <v>2</v>
      </c>
      <c r="F347" s="189" t="s">
        <v>505</v>
      </c>
      <c r="G347" s="190" t="s">
        <v>4</v>
      </c>
      <c r="H347" s="190" t="s">
        <v>63</v>
      </c>
      <c r="I347" s="190" t="s">
        <v>50</v>
      </c>
      <c r="J347" s="190" t="s">
        <v>971</v>
      </c>
      <c r="K347" s="190" t="s">
        <v>403</v>
      </c>
      <c r="L347" s="191" t="str">
        <f>IF(K347="","",VLOOKUP(K347,Listas!$O$3:$P$37,2,FALSE))</f>
        <v>SUBDIRECTOR(A) ADMINISTRATIVA Y FINANCIERA</v>
      </c>
      <c r="M347" s="190" t="s">
        <v>487</v>
      </c>
      <c r="N347" s="190" t="s">
        <v>405</v>
      </c>
      <c r="O347" s="190" t="s">
        <v>21</v>
      </c>
      <c r="P347" s="190" t="s">
        <v>35</v>
      </c>
      <c r="Q347" s="190" t="s">
        <v>35</v>
      </c>
      <c r="R347" s="186" t="s">
        <v>14</v>
      </c>
      <c r="S347" s="190" t="s">
        <v>13</v>
      </c>
      <c r="T347" s="190" t="s">
        <v>14</v>
      </c>
      <c r="U347" s="190" t="s">
        <v>14</v>
      </c>
      <c r="V347" s="190" t="s">
        <v>14</v>
      </c>
      <c r="W347" s="190" t="s">
        <v>14</v>
      </c>
      <c r="X347" s="189" t="s">
        <v>506</v>
      </c>
      <c r="Y347" s="191" t="s">
        <v>22</v>
      </c>
      <c r="Z347" s="192">
        <v>41019</v>
      </c>
      <c r="AA347" s="192"/>
      <c r="AB347" s="193" t="s">
        <v>17</v>
      </c>
    </row>
    <row r="348" spans="1:28" s="156" customFormat="1" ht="118.95" customHeight="1" x14ac:dyDescent="0.25">
      <c r="A348" s="268">
        <f t="shared" si="5"/>
        <v>336</v>
      </c>
      <c r="B348" s="186" t="s">
        <v>498</v>
      </c>
      <c r="C348" s="187" t="s">
        <v>1170</v>
      </c>
      <c r="D348" s="187" t="s">
        <v>508</v>
      </c>
      <c r="E348" s="188" t="s">
        <v>2</v>
      </c>
      <c r="F348" s="189" t="s">
        <v>503</v>
      </c>
      <c r="G348" s="190" t="s">
        <v>4</v>
      </c>
      <c r="H348" s="190" t="s">
        <v>63</v>
      </c>
      <c r="I348" s="190" t="s">
        <v>50</v>
      </c>
      <c r="J348" s="190" t="s">
        <v>971</v>
      </c>
      <c r="K348" s="190" t="s">
        <v>403</v>
      </c>
      <c r="L348" s="191" t="str">
        <f>IF(K348="","",VLOOKUP(K348,Listas!$O$3:$P$37,2,FALSE))</f>
        <v>SUBDIRECTOR(A) ADMINISTRATIVA Y FINANCIERA</v>
      </c>
      <c r="M348" s="190" t="s">
        <v>487</v>
      </c>
      <c r="N348" s="190" t="s">
        <v>405</v>
      </c>
      <c r="O348" s="190" t="s">
        <v>21</v>
      </c>
      <c r="P348" s="190" t="s">
        <v>35</v>
      </c>
      <c r="Q348" s="190" t="s">
        <v>35</v>
      </c>
      <c r="R348" s="186" t="s">
        <v>14</v>
      </c>
      <c r="S348" s="190" t="s">
        <v>13</v>
      </c>
      <c r="T348" s="190" t="s">
        <v>14</v>
      </c>
      <c r="U348" s="190" t="s">
        <v>14</v>
      </c>
      <c r="V348" s="190" t="s">
        <v>14</v>
      </c>
      <c r="W348" s="190" t="s">
        <v>14</v>
      </c>
      <c r="X348" s="189" t="s">
        <v>506</v>
      </c>
      <c r="Y348" s="191" t="s">
        <v>22</v>
      </c>
      <c r="Z348" s="192">
        <v>41019</v>
      </c>
      <c r="AA348" s="192"/>
      <c r="AB348" s="193" t="s">
        <v>17</v>
      </c>
    </row>
    <row r="349" spans="1:28" s="156" customFormat="1" ht="118.95" customHeight="1" x14ac:dyDescent="0.25">
      <c r="A349" s="268">
        <f t="shared" si="5"/>
        <v>337</v>
      </c>
      <c r="B349" s="186" t="s">
        <v>498</v>
      </c>
      <c r="C349" s="187" t="s">
        <v>1171</v>
      </c>
      <c r="D349" s="187" t="s">
        <v>509</v>
      </c>
      <c r="E349" s="188" t="s">
        <v>2</v>
      </c>
      <c r="F349" s="189" t="s">
        <v>503</v>
      </c>
      <c r="G349" s="190" t="s">
        <v>4</v>
      </c>
      <c r="H349" s="190" t="s">
        <v>63</v>
      </c>
      <c r="I349" s="190" t="s">
        <v>50</v>
      </c>
      <c r="J349" s="190" t="s">
        <v>971</v>
      </c>
      <c r="K349" s="190" t="s">
        <v>403</v>
      </c>
      <c r="L349" s="191" t="str">
        <f>IF(K349="","",VLOOKUP(K349,Listas!$O$3:$P$37,2,FALSE))</f>
        <v>SUBDIRECTOR(A) ADMINISTRATIVA Y FINANCIERA</v>
      </c>
      <c r="M349" s="190" t="s">
        <v>487</v>
      </c>
      <c r="N349" s="190" t="s">
        <v>405</v>
      </c>
      <c r="O349" s="190" t="s">
        <v>21</v>
      </c>
      <c r="P349" s="190" t="s">
        <v>35</v>
      </c>
      <c r="Q349" s="190" t="s">
        <v>35</v>
      </c>
      <c r="R349" s="186" t="s">
        <v>14</v>
      </c>
      <c r="S349" s="190" t="s">
        <v>13</v>
      </c>
      <c r="T349" s="190" t="s">
        <v>14</v>
      </c>
      <c r="U349" s="190" t="s">
        <v>14</v>
      </c>
      <c r="V349" s="190" t="s">
        <v>14</v>
      </c>
      <c r="W349" s="190" t="s">
        <v>14</v>
      </c>
      <c r="X349" s="189" t="s">
        <v>506</v>
      </c>
      <c r="Y349" s="191" t="s">
        <v>22</v>
      </c>
      <c r="Z349" s="192">
        <v>41019</v>
      </c>
      <c r="AA349" s="192"/>
      <c r="AB349" s="193" t="s">
        <v>17</v>
      </c>
    </row>
    <row r="350" spans="1:28" s="156" customFormat="1" ht="118.95" customHeight="1" x14ac:dyDescent="0.25">
      <c r="A350" s="268">
        <f t="shared" si="5"/>
        <v>338</v>
      </c>
      <c r="B350" s="186" t="s">
        <v>510</v>
      </c>
      <c r="C350" s="187" t="s">
        <v>1172</v>
      </c>
      <c r="D350" s="187" t="s">
        <v>511</v>
      </c>
      <c r="E350" s="188" t="s">
        <v>2</v>
      </c>
      <c r="F350" s="189" t="s">
        <v>1799</v>
      </c>
      <c r="G350" s="190" t="s">
        <v>4</v>
      </c>
      <c r="H350" s="190" t="s">
        <v>63</v>
      </c>
      <c r="I350" s="190" t="s">
        <v>50</v>
      </c>
      <c r="J350" s="190" t="s">
        <v>971</v>
      </c>
      <c r="K350" s="190" t="s">
        <v>403</v>
      </c>
      <c r="L350" s="191" t="str">
        <f>IF(K350="","",VLOOKUP(K350,Listas!$O$3:$P$37,2,FALSE))</f>
        <v>SUBDIRECTOR(A) ADMINISTRATIVA Y FINANCIERA</v>
      </c>
      <c r="M350" s="190" t="s">
        <v>487</v>
      </c>
      <c r="N350" s="190" t="s">
        <v>405</v>
      </c>
      <c r="O350" s="190" t="s">
        <v>21</v>
      </c>
      <c r="P350" s="190" t="s">
        <v>35</v>
      </c>
      <c r="Q350" s="190" t="s">
        <v>35</v>
      </c>
      <c r="R350" s="186" t="s">
        <v>14</v>
      </c>
      <c r="S350" s="190" t="s">
        <v>13</v>
      </c>
      <c r="T350" s="190" t="s">
        <v>13</v>
      </c>
      <c r="U350" s="190" t="s">
        <v>14</v>
      </c>
      <c r="V350" s="190" t="s">
        <v>14</v>
      </c>
      <c r="W350" s="190" t="s">
        <v>14</v>
      </c>
      <c r="X350" s="189" t="s">
        <v>1803</v>
      </c>
      <c r="Y350" s="191" t="s">
        <v>22</v>
      </c>
      <c r="Z350" s="192">
        <v>44197</v>
      </c>
      <c r="AA350" s="192"/>
      <c r="AB350" s="193" t="s">
        <v>17</v>
      </c>
    </row>
    <row r="351" spans="1:28" s="156" customFormat="1" ht="118.95" customHeight="1" x14ac:dyDescent="0.25">
      <c r="A351" s="268">
        <f t="shared" si="5"/>
        <v>339</v>
      </c>
      <c r="B351" s="186" t="s">
        <v>510</v>
      </c>
      <c r="C351" s="187" t="s">
        <v>1173</v>
      </c>
      <c r="D351" s="187" t="s">
        <v>512</v>
      </c>
      <c r="E351" s="188" t="s">
        <v>2</v>
      </c>
      <c r="F351" s="189" t="s">
        <v>1799</v>
      </c>
      <c r="G351" s="190" t="s">
        <v>4</v>
      </c>
      <c r="H351" s="190" t="s">
        <v>63</v>
      </c>
      <c r="I351" s="190" t="s">
        <v>50</v>
      </c>
      <c r="J351" s="190" t="s">
        <v>971</v>
      </c>
      <c r="K351" s="190" t="s">
        <v>403</v>
      </c>
      <c r="L351" s="191" t="str">
        <f>IF(K351="","",VLOOKUP(K351,Listas!$O$3:$P$37,2,FALSE))</f>
        <v>SUBDIRECTOR(A) ADMINISTRATIVA Y FINANCIERA</v>
      </c>
      <c r="M351" s="190" t="s">
        <v>487</v>
      </c>
      <c r="N351" s="190" t="s">
        <v>405</v>
      </c>
      <c r="O351" s="190" t="s">
        <v>21</v>
      </c>
      <c r="P351" s="190" t="s">
        <v>35</v>
      </c>
      <c r="Q351" s="190" t="s">
        <v>35</v>
      </c>
      <c r="R351" s="186" t="s">
        <v>14</v>
      </c>
      <c r="S351" s="190" t="s">
        <v>13</v>
      </c>
      <c r="T351" s="190" t="s">
        <v>14</v>
      </c>
      <c r="U351" s="190" t="s">
        <v>14</v>
      </c>
      <c r="V351" s="190" t="s">
        <v>14</v>
      </c>
      <c r="W351" s="190" t="s">
        <v>14</v>
      </c>
      <c r="X351" s="189" t="s">
        <v>1803</v>
      </c>
      <c r="Y351" s="191" t="s">
        <v>22</v>
      </c>
      <c r="Z351" s="192">
        <v>44197</v>
      </c>
      <c r="AA351" s="192"/>
      <c r="AB351" s="193" t="s">
        <v>17</v>
      </c>
    </row>
    <row r="352" spans="1:28" s="156" customFormat="1" ht="118.95" customHeight="1" x14ac:dyDescent="0.25">
      <c r="A352" s="268">
        <f t="shared" si="5"/>
        <v>340</v>
      </c>
      <c r="B352" s="186" t="s">
        <v>141</v>
      </c>
      <c r="C352" s="187" t="s">
        <v>183</v>
      </c>
      <c r="D352" s="187" t="s">
        <v>1804</v>
      </c>
      <c r="E352" s="188" t="s">
        <v>2</v>
      </c>
      <c r="F352" s="189" t="s">
        <v>1782</v>
      </c>
      <c r="G352" s="190" t="s">
        <v>4</v>
      </c>
      <c r="H352" s="190" t="s">
        <v>63</v>
      </c>
      <c r="I352" s="190" t="s">
        <v>50</v>
      </c>
      <c r="J352" s="190" t="s">
        <v>971</v>
      </c>
      <c r="K352" s="190" t="s">
        <v>403</v>
      </c>
      <c r="L352" s="191" t="str">
        <f>IF(K352="","",VLOOKUP(K352,Listas!$O$3:$P$37,2,FALSE))</f>
        <v>SUBDIRECTOR(A) ADMINISTRATIVA Y FINANCIERA</v>
      </c>
      <c r="M352" s="190" t="s">
        <v>487</v>
      </c>
      <c r="N352" s="190" t="s">
        <v>405</v>
      </c>
      <c r="O352" s="190" t="s">
        <v>21</v>
      </c>
      <c r="P352" s="190" t="s">
        <v>35</v>
      </c>
      <c r="Q352" s="190" t="s">
        <v>35</v>
      </c>
      <c r="R352" s="186" t="s">
        <v>14</v>
      </c>
      <c r="S352" s="190" t="s">
        <v>13</v>
      </c>
      <c r="T352" s="190" t="s">
        <v>14</v>
      </c>
      <c r="U352" s="190" t="s">
        <v>14</v>
      </c>
      <c r="V352" s="190" t="s">
        <v>14</v>
      </c>
      <c r="W352" s="190" t="s">
        <v>14</v>
      </c>
      <c r="X352" s="189" t="s">
        <v>513</v>
      </c>
      <c r="Y352" s="191" t="s">
        <v>22</v>
      </c>
      <c r="Z352" s="192">
        <v>41019</v>
      </c>
      <c r="AA352" s="192"/>
      <c r="AB352" s="193" t="s">
        <v>17</v>
      </c>
    </row>
    <row r="353" spans="1:28" s="156" customFormat="1" ht="118.95" customHeight="1" x14ac:dyDescent="0.25">
      <c r="A353" s="268">
        <f t="shared" si="5"/>
        <v>341</v>
      </c>
      <c r="B353" s="186" t="s">
        <v>388</v>
      </c>
      <c r="C353" s="187" t="s">
        <v>28</v>
      </c>
      <c r="D353" s="187" t="s">
        <v>479</v>
      </c>
      <c r="E353" s="188" t="s">
        <v>2</v>
      </c>
      <c r="F353" s="189" t="s">
        <v>1782</v>
      </c>
      <c r="G353" s="190" t="s">
        <v>4</v>
      </c>
      <c r="H353" s="190" t="s">
        <v>63</v>
      </c>
      <c r="I353" s="190" t="s">
        <v>50</v>
      </c>
      <c r="J353" s="190" t="s">
        <v>971</v>
      </c>
      <c r="K353" s="190" t="s">
        <v>403</v>
      </c>
      <c r="L353" s="191" t="str">
        <f>IF(K353="","",VLOOKUP(K353,Listas!$O$3:$P$37,2,FALSE))</f>
        <v>SUBDIRECTOR(A) ADMINISTRATIVA Y FINANCIERA</v>
      </c>
      <c r="M353" s="190" t="s">
        <v>487</v>
      </c>
      <c r="N353" s="190" t="s">
        <v>405</v>
      </c>
      <c r="O353" s="190" t="s">
        <v>21</v>
      </c>
      <c r="P353" s="190" t="s">
        <v>35</v>
      </c>
      <c r="Q353" s="190" t="s">
        <v>35</v>
      </c>
      <c r="R353" s="186" t="s">
        <v>14</v>
      </c>
      <c r="S353" s="190" t="s">
        <v>13</v>
      </c>
      <c r="T353" s="190" t="s">
        <v>13</v>
      </c>
      <c r="U353" s="190" t="s">
        <v>14</v>
      </c>
      <c r="V353" s="190" t="s">
        <v>14</v>
      </c>
      <c r="W353" s="190" t="s">
        <v>14</v>
      </c>
      <c r="X353" s="189" t="s">
        <v>409</v>
      </c>
      <c r="Y353" s="191" t="s">
        <v>22</v>
      </c>
      <c r="Z353" s="192">
        <v>41019</v>
      </c>
      <c r="AA353" s="192"/>
      <c r="AB353" s="193" t="s">
        <v>17</v>
      </c>
    </row>
    <row r="354" spans="1:28" s="156" customFormat="1" ht="118.95" customHeight="1" x14ac:dyDescent="0.25">
      <c r="A354" s="268">
        <f t="shared" si="5"/>
        <v>342</v>
      </c>
      <c r="B354" s="186" t="s">
        <v>514</v>
      </c>
      <c r="C354" s="187" t="s">
        <v>1174</v>
      </c>
      <c r="D354" s="187" t="s">
        <v>515</v>
      </c>
      <c r="E354" s="188" t="s">
        <v>2</v>
      </c>
      <c r="F354" s="189" t="s">
        <v>1799</v>
      </c>
      <c r="G354" s="190" t="s">
        <v>4</v>
      </c>
      <c r="H354" s="190" t="s">
        <v>63</v>
      </c>
      <c r="I354" s="190" t="s">
        <v>50</v>
      </c>
      <c r="J354" s="190" t="s">
        <v>971</v>
      </c>
      <c r="K354" s="190" t="s">
        <v>403</v>
      </c>
      <c r="L354" s="191" t="str">
        <f>IF(K354="","",VLOOKUP(K354,Listas!$O$3:$P$37,2,FALSE))</f>
        <v>SUBDIRECTOR(A) ADMINISTRATIVA Y FINANCIERA</v>
      </c>
      <c r="M354" s="190" t="s">
        <v>487</v>
      </c>
      <c r="N354" s="190" t="s">
        <v>405</v>
      </c>
      <c r="O354" s="190" t="s">
        <v>21</v>
      </c>
      <c r="P354" s="190" t="s">
        <v>35</v>
      </c>
      <c r="Q354" s="190" t="s">
        <v>35</v>
      </c>
      <c r="R354" s="186" t="s">
        <v>14</v>
      </c>
      <c r="S354" s="190" t="s">
        <v>13</v>
      </c>
      <c r="T354" s="190" t="s">
        <v>14</v>
      </c>
      <c r="U354" s="190" t="s">
        <v>14</v>
      </c>
      <c r="V354" s="190" t="s">
        <v>14</v>
      </c>
      <c r="W354" s="190" t="s">
        <v>14</v>
      </c>
      <c r="X354" s="189" t="s">
        <v>1805</v>
      </c>
      <c r="Y354" s="191" t="s">
        <v>22</v>
      </c>
      <c r="Z354" s="192">
        <v>41019</v>
      </c>
      <c r="AA354" s="192"/>
      <c r="AB354" s="193" t="s">
        <v>17</v>
      </c>
    </row>
    <row r="355" spans="1:28" s="156" customFormat="1" ht="118.95" customHeight="1" x14ac:dyDescent="0.25">
      <c r="A355" s="268">
        <f t="shared" si="5"/>
        <v>343</v>
      </c>
      <c r="B355" s="186" t="s">
        <v>1658</v>
      </c>
      <c r="C355" s="187" t="s">
        <v>1175</v>
      </c>
      <c r="D355" s="187" t="s">
        <v>517</v>
      </c>
      <c r="E355" s="188" t="s">
        <v>2</v>
      </c>
      <c r="F355" s="189" t="s">
        <v>1799</v>
      </c>
      <c r="G355" s="190" t="s">
        <v>4</v>
      </c>
      <c r="H355" s="190" t="s">
        <v>63</v>
      </c>
      <c r="I355" s="190" t="s">
        <v>50</v>
      </c>
      <c r="J355" s="190" t="s">
        <v>971</v>
      </c>
      <c r="K355" s="190" t="s">
        <v>403</v>
      </c>
      <c r="L355" s="191" t="str">
        <f>IF(K355="","",VLOOKUP(K355,Listas!$O$3:$P$37,2,FALSE))</f>
        <v>SUBDIRECTOR(A) ADMINISTRATIVA Y FINANCIERA</v>
      </c>
      <c r="M355" s="190" t="s">
        <v>487</v>
      </c>
      <c r="N355" s="190" t="s">
        <v>405</v>
      </c>
      <c r="O355" s="190" t="s">
        <v>21</v>
      </c>
      <c r="P355" s="190" t="s">
        <v>35</v>
      </c>
      <c r="Q355" s="190" t="s">
        <v>35</v>
      </c>
      <c r="R355" s="186" t="s">
        <v>14</v>
      </c>
      <c r="S355" s="190" t="s">
        <v>13</v>
      </c>
      <c r="T355" s="190" t="s">
        <v>14</v>
      </c>
      <c r="U355" s="190" t="s">
        <v>14</v>
      </c>
      <c r="V355" s="190" t="s">
        <v>14</v>
      </c>
      <c r="W355" s="190" t="s">
        <v>14</v>
      </c>
      <c r="X355" s="189" t="s">
        <v>1805</v>
      </c>
      <c r="Y355" s="191" t="s">
        <v>22</v>
      </c>
      <c r="Z355" s="192">
        <v>41019</v>
      </c>
      <c r="AA355" s="192"/>
      <c r="AB355" s="193" t="s">
        <v>17</v>
      </c>
    </row>
    <row r="356" spans="1:28" s="156" customFormat="1" ht="118.95" customHeight="1" x14ac:dyDescent="0.25">
      <c r="A356" s="268">
        <f t="shared" si="5"/>
        <v>344</v>
      </c>
      <c r="B356" s="186" t="s">
        <v>516</v>
      </c>
      <c r="C356" s="187" t="s">
        <v>1176</v>
      </c>
      <c r="D356" s="187" t="s">
        <v>518</v>
      </c>
      <c r="E356" s="188" t="s">
        <v>2</v>
      </c>
      <c r="F356" s="189" t="s">
        <v>1799</v>
      </c>
      <c r="G356" s="190" t="s">
        <v>4</v>
      </c>
      <c r="H356" s="190" t="s">
        <v>63</v>
      </c>
      <c r="I356" s="190" t="s">
        <v>50</v>
      </c>
      <c r="J356" s="190" t="s">
        <v>971</v>
      </c>
      <c r="K356" s="190" t="s">
        <v>403</v>
      </c>
      <c r="L356" s="191" t="str">
        <f>IF(K356="","",VLOOKUP(K356,Listas!$O$3:$P$37,2,FALSE))</f>
        <v>SUBDIRECTOR(A) ADMINISTRATIVA Y FINANCIERA</v>
      </c>
      <c r="M356" s="190" t="s">
        <v>487</v>
      </c>
      <c r="N356" s="190" t="s">
        <v>405</v>
      </c>
      <c r="O356" s="190" t="s">
        <v>21</v>
      </c>
      <c r="P356" s="190" t="s">
        <v>35</v>
      </c>
      <c r="Q356" s="190" t="s">
        <v>35</v>
      </c>
      <c r="R356" s="186" t="s">
        <v>14</v>
      </c>
      <c r="S356" s="190" t="s">
        <v>13</v>
      </c>
      <c r="T356" s="190" t="s">
        <v>14</v>
      </c>
      <c r="U356" s="190" t="s">
        <v>14</v>
      </c>
      <c r="V356" s="190" t="s">
        <v>14</v>
      </c>
      <c r="W356" s="190" t="s">
        <v>14</v>
      </c>
      <c r="X356" s="189" t="s">
        <v>1805</v>
      </c>
      <c r="Y356" s="191" t="s">
        <v>22</v>
      </c>
      <c r="Z356" s="192">
        <v>41019</v>
      </c>
      <c r="AA356" s="192"/>
      <c r="AB356" s="193" t="s">
        <v>17</v>
      </c>
    </row>
    <row r="357" spans="1:28" s="156" customFormat="1" ht="118.95" customHeight="1" x14ac:dyDescent="0.25">
      <c r="A357" s="268">
        <f t="shared" si="5"/>
        <v>345</v>
      </c>
      <c r="B357" s="186" t="s">
        <v>519</v>
      </c>
      <c r="C357" s="187" t="s">
        <v>1177</v>
      </c>
      <c r="D357" s="187" t="s">
        <v>520</v>
      </c>
      <c r="E357" s="188" t="s">
        <v>2</v>
      </c>
      <c r="F357" s="189" t="s">
        <v>1799</v>
      </c>
      <c r="G357" s="190" t="s">
        <v>4</v>
      </c>
      <c r="H357" s="190" t="s">
        <v>63</v>
      </c>
      <c r="I357" s="190" t="s">
        <v>50</v>
      </c>
      <c r="J357" s="190" t="s">
        <v>971</v>
      </c>
      <c r="K357" s="190" t="s">
        <v>403</v>
      </c>
      <c r="L357" s="191" t="str">
        <f>IF(K357="","",VLOOKUP(K357,Listas!$O$3:$P$37,2,FALSE))</f>
        <v>SUBDIRECTOR(A) ADMINISTRATIVA Y FINANCIERA</v>
      </c>
      <c r="M357" s="190" t="s">
        <v>487</v>
      </c>
      <c r="N357" s="190" t="s">
        <v>405</v>
      </c>
      <c r="O357" s="190" t="s">
        <v>21</v>
      </c>
      <c r="P357" s="190" t="s">
        <v>35</v>
      </c>
      <c r="Q357" s="190" t="s">
        <v>35</v>
      </c>
      <c r="R357" s="186" t="s">
        <v>14</v>
      </c>
      <c r="S357" s="190" t="s">
        <v>13</v>
      </c>
      <c r="T357" s="190" t="s">
        <v>14</v>
      </c>
      <c r="U357" s="190" t="s">
        <v>14</v>
      </c>
      <c r="V357" s="190" t="s">
        <v>14</v>
      </c>
      <c r="W357" s="190" t="s">
        <v>14</v>
      </c>
      <c r="X357" s="189" t="s">
        <v>521</v>
      </c>
      <c r="Y357" s="191" t="s">
        <v>22</v>
      </c>
      <c r="Z357" s="192">
        <v>41019</v>
      </c>
      <c r="AA357" s="192"/>
      <c r="AB357" s="193" t="s">
        <v>17</v>
      </c>
    </row>
    <row r="358" spans="1:28" s="156" customFormat="1" ht="118.95" customHeight="1" x14ac:dyDescent="0.25">
      <c r="A358" s="268">
        <f t="shared" si="5"/>
        <v>346</v>
      </c>
      <c r="B358" s="186" t="s">
        <v>519</v>
      </c>
      <c r="C358" s="187" t="s">
        <v>1178</v>
      </c>
      <c r="D358" s="187" t="s">
        <v>522</v>
      </c>
      <c r="E358" s="188" t="s">
        <v>2</v>
      </c>
      <c r="F358" s="189" t="s">
        <v>1799</v>
      </c>
      <c r="G358" s="190" t="s">
        <v>4</v>
      </c>
      <c r="H358" s="190" t="s">
        <v>63</v>
      </c>
      <c r="I358" s="190" t="s">
        <v>50</v>
      </c>
      <c r="J358" s="190" t="s">
        <v>971</v>
      </c>
      <c r="K358" s="190" t="s">
        <v>403</v>
      </c>
      <c r="L358" s="191" t="str">
        <f>IF(K358="","",VLOOKUP(K358,Listas!$O$3:$P$37,2,FALSE))</f>
        <v>SUBDIRECTOR(A) ADMINISTRATIVA Y FINANCIERA</v>
      </c>
      <c r="M358" s="190" t="s">
        <v>487</v>
      </c>
      <c r="N358" s="190" t="s">
        <v>405</v>
      </c>
      <c r="O358" s="190" t="s">
        <v>21</v>
      </c>
      <c r="P358" s="190" t="s">
        <v>35</v>
      </c>
      <c r="Q358" s="190" t="s">
        <v>35</v>
      </c>
      <c r="R358" s="186" t="s">
        <v>14</v>
      </c>
      <c r="S358" s="190" t="s">
        <v>13</v>
      </c>
      <c r="T358" s="190" t="s">
        <v>14</v>
      </c>
      <c r="U358" s="190" t="s">
        <v>14</v>
      </c>
      <c r="V358" s="190" t="s">
        <v>14</v>
      </c>
      <c r="W358" s="190" t="s">
        <v>14</v>
      </c>
      <c r="X358" s="189" t="s">
        <v>523</v>
      </c>
      <c r="Y358" s="191" t="s">
        <v>22</v>
      </c>
      <c r="Z358" s="192">
        <v>41019</v>
      </c>
      <c r="AA358" s="192"/>
      <c r="AB358" s="193" t="s">
        <v>17</v>
      </c>
    </row>
    <row r="359" spans="1:28" s="156" customFormat="1" ht="118.95" customHeight="1" x14ac:dyDescent="0.25">
      <c r="A359" s="268">
        <f t="shared" si="5"/>
        <v>347</v>
      </c>
      <c r="B359" s="186" t="s">
        <v>519</v>
      </c>
      <c r="C359" s="187" t="s">
        <v>1179</v>
      </c>
      <c r="D359" s="187" t="s">
        <v>524</v>
      </c>
      <c r="E359" s="188" t="s">
        <v>2</v>
      </c>
      <c r="F359" s="189" t="s">
        <v>1799</v>
      </c>
      <c r="G359" s="190" t="s">
        <v>4</v>
      </c>
      <c r="H359" s="190" t="s">
        <v>63</v>
      </c>
      <c r="I359" s="190" t="s">
        <v>50</v>
      </c>
      <c r="J359" s="190" t="s">
        <v>971</v>
      </c>
      <c r="K359" s="190" t="s">
        <v>403</v>
      </c>
      <c r="L359" s="191" t="str">
        <f>IF(K359="","",VLOOKUP(K359,Listas!$O$3:$P$37,2,FALSE))</f>
        <v>SUBDIRECTOR(A) ADMINISTRATIVA Y FINANCIERA</v>
      </c>
      <c r="M359" s="190" t="s">
        <v>487</v>
      </c>
      <c r="N359" s="190" t="s">
        <v>405</v>
      </c>
      <c r="O359" s="190" t="s">
        <v>21</v>
      </c>
      <c r="P359" s="190" t="s">
        <v>35</v>
      </c>
      <c r="Q359" s="190" t="s">
        <v>35</v>
      </c>
      <c r="R359" s="186" t="s">
        <v>14</v>
      </c>
      <c r="S359" s="190" t="s">
        <v>13</v>
      </c>
      <c r="T359" s="190" t="s">
        <v>14</v>
      </c>
      <c r="U359" s="190" t="s">
        <v>14</v>
      </c>
      <c r="V359" s="190" t="s">
        <v>14</v>
      </c>
      <c r="W359" s="190" t="s">
        <v>14</v>
      </c>
      <c r="X359" s="189" t="s">
        <v>523</v>
      </c>
      <c r="Y359" s="191" t="s">
        <v>22</v>
      </c>
      <c r="Z359" s="192">
        <v>41019</v>
      </c>
      <c r="AA359" s="192"/>
      <c r="AB359" s="193" t="s">
        <v>17</v>
      </c>
    </row>
    <row r="360" spans="1:28" s="156" customFormat="1" ht="118.95" customHeight="1" x14ac:dyDescent="0.25">
      <c r="A360" s="268">
        <f t="shared" si="5"/>
        <v>348</v>
      </c>
      <c r="B360" s="186" t="s">
        <v>519</v>
      </c>
      <c r="C360" s="187" t="s">
        <v>1180</v>
      </c>
      <c r="D360" s="187" t="s">
        <v>525</v>
      </c>
      <c r="E360" s="188" t="s">
        <v>2</v>
      </c>
      <c r="F360" s="189" t="s">
        <v>1799</v>
      </c>
      <c r="G360" s="190" t="s">
        <v>4</v>
      </c>
      <c r="H360" s="190" t="s">
        <v>63</v>
      </c>
      <c r="I360" s="190" t="s">
        <v>50</v>
      </c>
      <c r="J360" s="190" t="s">
        <v>971</v>
      </c>
      <c r="K360" s="190" t="s">
        <v>403</v>
      </c>
      <c r="L360" s="191" t="str">
        <f>IF(K360="","",VLOOKUP(K360,Listas!$O$3:$P$37,2,FALSE))</f>
        <v>SUBDIRECTOR(A) ADMINISTRATIVA Y FINANCIERA</v>
      </c>
      <c r="M360" s="190" t="s">
        <v>487</v>
      </c>
      <c r="N360" s="190" t="s">
        <v>405</v>
      </c>
      <c r="O360" s="190" t="s">
        <v>21</v>
      </c>
      <c r="P360" s="190" t="s">
        <v>35</v>
      </c>
      <c r="Q360" s="190" t="s">
        <v>35</v>
      </c>
      <c r="R360" s="186" t="s">
        <v>14</v>
      </c>
      <c r="S360" s="190" t="s">
        <v>13</v>
      </c>
      <c r="T360" s="190" t="s">
        <v>14</v>
      </c>
      <c r="U360" s="190" t="s">
        <v>14</v>
      </c>
      <c r="V360" s="190" t="s">
        <v>14</v>
      </c>
      <c r="W360" s="190" t="s">
        <v>14</v>
      </c>
      <c r="X360" s="189" t="s">
        <v>523</v>
      </c>
      <c r="Y360" s="191" t="s">
        <v>22</v>
      </c>
      <c r="Z360" s="192">
        <v>41019</v>
      </c>
      <c r="AA360" s="192"/>
      <c r="AB360" s="193" t="s">
        <v>17</v>
      </c>
    </row>
    <row r="361" spans="1:28" s="156" customFormat="1" ht="118.95" customHeight="1" x14ac:dyDescent="0.25">
      <c r="A361" s="268">
        <f t="shared" si="5"/>
        <v>349</v>
      </c>
      <c r="B361" s="186" t="s">
        <v>379</v>
      </c>
      <c r="C361" s="187" t="s">
        <v>1181</v>
      </c>
      <c r="D361" s="187" t="s">
        <v>526</v>
      </c>
      <c r="E361" s="188" t="s">
        <v>2</v>
      </c>
      <c r="F361" s="189" t="s">
        <v>527</v>
      </c>
      <c r="G361" s="190" t="s">
        <v>4</v>
      </c>
      <c r="H361" s="190" t="s">
        <v>63</v>
      </c>
      <c r="I361" s="190" t="s">
        <v>50</v>
      </c>
      <c r="J361" s="190" t="s">
        <v>971</v>
      </c>
      <c r="K361" s="190" t="s">
        <v>403</v>
      </c>
      <c r="L361" s="191" t="str">
        <f>IF(K361="","",VLOOKUP(K361,Listas!$O$3:$P$37,2,FALSE))</f>
        <v>SUBDIRECTOR(A) ADMINISTRATIVA Y FINANCIERA</v>
      </c>
      <c r="M361" s="190" t="s">
        <v>487</v>
      </c>
      <c r="N361" s="190" t="s">
        <v>405</v>
      </c>
      <c r="O361" s="190" t="s">
        <v>21</v>
      </c>
      <c r="P361" s="190" t="s">
        <v>35</v>
      </c>
      <c r="Q361" s="190" t="s">
        <v>35</v>
      </c>
      <c r="R361" s="186" t="s">
        <v>14</v>
      </c>
      <c r="S361" s="190" t="s">
        <v>13</v>
      </c>
      <c r="T361" s="190" t="s">
        <v>14</v>
      </c>
      <c r="U361" s="190" t="s">
        <v>14</v>
      </c>
      <c r="V361" s="190" t="s">
        <v>14</v>
      </c>
      <c r="W361" s="190" t="s">
        <v>14</v>
      </c>
      <c r="X361" s="189" t="s">
        <v>1806</v>
      </c>
      <c r="Y361" s="191" t="s">
        <v>22</v>
      </c>
      <c r="Z361" s="192">
        <v>41019</v>
      </c>
      <c r="AA361" s="192"/>
      <c r="AB361" s="193" t="s">
        <v>17</v>
      </c>
    </row>
    <row r="362" spans="1:28" s="156" customFormat="1" ht="118.95" customHeight="1" x14ac:dyDescent="0.25">
      <c r="A362" s="268">
        <f t="shared" si="5"/>
        <v>350</v>
      </c>
      <c r="B362" s="186" t="s">
        <v>236</v>
      </c>
      <c r="C362" s="187" t="s">
        <v>1182</v>
      </c>
      <c r="D362" s="187" t="s">
        <v>528</v>
      </c>
      <c r="E362" s="188" t="s">
        <v>2</v>
      </c>
      <c r="F362" s="189" t="s">
        <v>1807</v>
      </c>
      <c r="G362" s="190" t="s">
        <v>4</v>
      </c>
      <c r="H362" s="190" t="s">
        <v>63</v>
      </c>
      <c r="I362" s="190" t="s">
        <v>50</v>
      </c>
      <c r="J362" s="190" t="s">
        <v>971</v>
      </c>
      <c r="K362" s="190" t="s">
        <v>403</v>
      </c>
      <c r="L362" s="191" t="str">
        <f>IF(K362="","",VLOOKUP(K362,Listas!$O$3:$P$37,2,FALSE))</f>
        <v>SUBDIRECTOR(A) ADMINISTRATIVA Y FINANCIERA</v>
      </c>
      <c r="M362" s="190" t="s">
        <v>487</v>
      </c>
      <c r="N362" s="190" t="s">
        <v>405</v>
      </c>
      <c r="O362" s="190" t="s">
        <v>21</v>
      </c>
      <c r="P362" s="190" t="s">
        <v>35</v>
      </c>
      <c r="Q362" s="190" t="s">
        <v>35</v>
      </c>
      <c r="R362" s="186" t="s">
        <v>14</v>
      </c>
      <c r="S362" s="190" t="s">
        <v>13</v>
      </c>
      <c r="T362" s="190" t="s">
        <v>14</v>
      </c>
      <c r="U362" s="190" t="s">
        <v>14</v>
      </c>
      <c r="V362" s="190" t="s">
        <v>14</v>
      </c>
      <c r="W362" s="190" t="s">
        <v>14</v>
      </c>
      <c r="X362" s="189" t="s">
        <v>1808</v>
      </c>
      <c r="Y362" s="191" t="s">
        <v>22</v>
      </c>
      <c r="Z362" s="192">
        <v>41019</v>
      </c>
      <c r="AA362" s="192"/>
      <c r="AB362" s="193" t="s">
        <v>17</v>
      </c>
    </row>
    <row r="363" spans="1:28" s="156" customFormat="1" ht="118.95" customHeight="1" x14ac:dyDescent="0.25">
      <c r="A363" s="268">
        <f t="shared" si="5"/>
        <v>351</v>
      </c>
      <c r="B363" s="186" t="s">
        <v>46</v>
      </c>
      <c r="C363" s="187" t="s">
        <v>1183</v>
      </c>
      <c r="D363" s="187" t="s">
        <v>529</v>
      </c>
      <c r="E363" s="188" t="s">
        <v>2</v>
      </c>
      <c r="F363" s="189" t="s">
        <v>1809</v>
      </c>
      <c r="G363" s="190" t="s">
        <v>4</v>
      </c>
      <c r="H363" s="190" t="s">
        <v>63</v>
      </c>
      <c r="I363" s="190" t="s">
        <v>50</v>
      </c>
      <c r="J363" s="190" t="s">
        <v>971</v>
      </c>
      <c r="K363" s="190" t="s">
        <v>403</v>
      </c>
      <c r="L363" s="191" t="str">
        <f>IF(K363="","",VLOOKUP(K363,Listas!$O$3:$P$37,2,FALSE))</f>
        <v>SUBDIRECTOR(A) ADMINISTRATIVA Y FINANCIERA</v>
      </c>
      <c r="M363" s="190" t="s">
        <v>487</v>
      </c>
      <c r="N363" s="190" t="s">
        <v>405</v>
      </c>
      <c r="O363" s="190" t="s">
        <v>21</v>
      </c>
      <c r="P363" s="190" t="s">
        <v>35</v>
      </c>
      <c r="Q363" s="190" t="s">
        <v>35</v>
      </c>
      <c r="R363" s="186" t="s">
        <v>14</v>
      </c>
      <c r="S363" s="190" t="s">
        <v>13</v>
      </c>
      <c r="T363" s="190" t="s">
        <v>14</v>
      </c>
      <c r="U363" s="190" t="s">
        <v>14</v>
      </c>
      <c r="V363" s="190" t="s">
        <v>14</v>
      </c>
      <c r="W363" s="190" t="s">
        <v>14</v>
      </c>
      <c r="X363" s="189" t="s">
        <v>530</v>
      </c>
      <c r="Y363" s="191" t="s">
        <v>22</v>
      </c>
      <c r="Z363" s="192">
        <v>41019</v>
      </c>
      <c r="AA363" s="192"/>
      <c r="AB363" s="193" t="s">
        <v>17</v>
      </c>
    </row>
    <row r="364" spans="1:28" s="156" customFormat="1" ht="118.95" customHeight="1" x14ac:dyDescent="0.25">
      <c r="A364" s="268">
        <f t="shared" si="5"/>
        <v>352</v>
      </c>
      <c r="B364" s="186" t="s">
        <v>46</v>
      </c>
      <c r="C364" s="187" t="s">
        <v>1184</v>
      </c>
      <c r="D364" s="187" t="s">
        <v>531</v>
      </c>
      <c r="E364" s="188" t="s">
        <v>2</v>
      </c>
      <c r="F364" s="189" t="s">
        <v>1782</v>
      </c>
      <c r="G364" s="190" t="s">
        <v>4</v>
      </c>
      <c r="H364" s="190" t="s">
        <v>63</v>
      </c>
      <c r="I364" s="190" t="s">
        <v>50</v>
      </c>
      <c r="J364" s="190" t="s">
        <v>971</v>
      </c>
      <c r="K364" s="190" t="s">
        <v>403</v>
      </c>
      <c r="L364" s="191" t="str">
        <f>IF(K364="","",VLOOKUP(K364,Listas!$O$3:$P$37,2,FALSE))</f>
        <v>SUBDIRECTOR(A) ADMINISTRATIVA Y FINANCIERA</v>
      </c>
      <c r="M364" s="190" t="s">
        <v>487</v>
      </c>
      <c r="N364" s="190" t="s">
        <v>405</v>
      </c>
      <c r="O364" s="190" t="s">
        <v>21</v>
      </c>
      <c r="P364" s="190" t="s">
        <v>35</v>
      </c>
      <c r="Q364" s="190" t="s">
        <v>35</v>
      </c>
      <c r="R364" s="186" t="s">
        <v>14</v>
      </c>
      <c r="S364" s="190" t="s">
        <v>13</v>
      </c>
      <c r="T364" s="190" t="s">
        <v>14</v>
      </c>
      <c r="U364" s="190" t="s">
        <v>14</v>
      </c>
      <c r="V364" s="190" t="s">
        <v>14</v>
      </c>
      <c r="W364" s="190" t="s">
        <v>14</v>
      </c>
      <c r="X364" s="189" t="s">
        <v>1810</v>
      </c>
      <c r="Y364" s="191" t="s">
        <v>22</v>
      </c>
      <c r="Z364" s="192">
        <v>41019</v>
      </c>
      <c r="AA364" s="192"/>
      <c r="AB364" s="193" t="s">
        <v>17</v>
      </c>
    </row>
    <row r="365" spans="1:28" s="156" customFormat="1" ht="118.95" customHeight="1" x14ac:dyDescent="0.25">
      <c r="A365" s="268">
        <f t="shared" si="5"/>
        <v>353</v>
      </c>
      <c r="B365" s="186" t="s">
        <v>46</v>
      </c>
      <c r="C365" s="187" t="s">
        <v>1185</v>
      </c>
      <c r="D365" s="187" t="s">
        <v>532</v>
      </c>
      <c r="E365" s="188" t="s">
        <v>2</v>
      </c>
      <c r="F365" s="189" t="s">
        <v>1811</v>
      </c>
      <c r="G365" s="190" t="s">
        <v>4</v>
      </c>
      <c r="H365" s="190" t="s">
        <v>63</v>
      </c>
      <c r="I365" s="190" t="s">
        <v>50</v>
      </c>
      <c r="J365" s="190" t="s">
        <v>971</v>
      </c>
      <c r="K365" s="190" t="s">
        <v>403</v>
      </c>
      <c r="L365" s="191" t="str">
        <f>IF(K365="","",VLOOKUP(K365,Listas!$O$3:$P$37,2,FALSE))</f>
        <v>SUBDIRECTOR(A) ADMINISTRATIVA Y FINANCIERA</v>
      </c>
      <c r="M365" s="190" t="s">
        <v>487</v>
      </c>
      <c r="N365" s="190" t="s">
        <v>405</v>
      </c>
      <c r="O365" s="190" t="s">
        <v>21</v>
      </c>
      <c r="P365" s="190" t="s">
        <v>35</v>
      </c>
      <c r="Q365" s="190" t="s">
        <v>35</v>
      </c>
      <c r="R365" s="186" t="s">
        <v>14</v>
      </c>
      <c r="S365" s="190" t="s">
        <v>13</v>
      </c>
      <c r="T365" s="190" t="s">
        <v>14</v>
      </c>
      <c r="U365" s="190" t="s">
        <v>14</v>
      </c>
      <c r="V365" s="190" t="s">
        <v>14</v>
      </c>
      <c r="W365" s="190" t="s">
        <v>14</v>
      </c>
      <c r="X365" s="189" t="s">
        <v>1810</v>
      </c>
      <c r="Y365" s="191" t="s">
        <v>22</v>
      </c>
      <c r="Z365" s="192">
        <v>41019</v>
      </c>
      <c r="AA365" s="192"/>
      <c r="AB365" s="193" t="s">
        <v>17</v>
      </c>
    </row>
    <row r="366" spans="1:28" s="156" customFormat="1" ht="118.95" customHeight="1" x14ac:dyDescent="0.25">
      <c r="A366" s="268">
        <f t="shared" si="5"/>
        <v>354</v>
      </c>
      <c r="B366" s="186" t="s">
        <v>46</v>
      </c>
      <c r="C366" s="187" t="s">
        <v>1186</v>
      </c>
      <c r="D366" s="187" t="s">
        <v>533</v>
      </c>
      <c r="E366" s="188" t="s">
        <v>2</v>
      </c>
      <c r="F366" s="189" t="s">
        <v>527</v>
      </c>
      <c r="G366" s="190" t="s">
        <v>4</v>
      </c>
      <c r="H366" s="190" t="s">
        <v>63</v>
      </c>
      <c r="I366" s="190" t="s">
        <v>50</v>
      </c>
      <c r="J366" s="190" t="s">
        <v>971</v>
      </c>
      <c r="K366" s="190" t="s">
        <v>403</v>
      </c>
      <c r="L366" s="191" t="str">
        <f>IF(K366="","",VLOOKUP(K366,Listas!$O$3:$P$37,2,FALSE))</f>
        <v>SUBDIRECTOR(A) ADMINISTRATIVA Y FINANCIERA</v>
      </c>
      <c r="M366" s="190" t="s">
        <v>487</v>
      </c>
      <c r="N366" s="190" t="s">
        <v>405</v>
      </c>
      <c r="O366" s="190" t="s">
        <v>21</v>
      </c>
      <c r="P366" s="190" t="s">
        <v>35</v>
      </c>
      <c r="Q366" s="190" t="s">
        <v>35</v>
      </c>
      <c r="R366" s="186" t="s">
        <v>14</v>
      </c>
      <c r="S366" s="190" t="s">
        <v>13</v>
      </c>
      <c r="T366" s="190" t="s">
        <v>14</v>
      </c>
      <c r="U366" s="190" t="s">
        <v>14</v>
      </c>
      <c r="V366" s="190" t="s">
        <v>14</v>
      </c>
      <c r="W366" s="190" t="s">
        <v>14</v>
      </c>
      <c r="X366" s="189" t="s">
        <v>1812</v>
      </c>
      <c r="Y366" s="191" t="s">
        <v>22</v>
      </c>
      <c r="Z366" s="192">
        <v>41019</v>
      </c>
      <c r="AA366" s="192"/>
      <c r="AB366" s="193" t="s">
        <v>17</v>
      </c>
    </row>
    <row r="367" spans="1:28" s="156" customFormat="1" ht="118.95" customHeight="1" x14ac:dyDescent="0.25">
      <c r="A367" s="268">
        <f t="shared" si="5"/>
        <v>355</v>
      </c>
      <c r="B367" s="186" t="s">
        <v>141</v>
      </c>
      <c r="C367" s="187" t="s">
        <v>1187</v>
      </c>
      <c r="D367" s="187" t="s">
        <v>1813</v>
      </c>
      <c r="E367" s="188" t="s">
        <v>2</v>
      </c>
      <c r="F367" s="189" t="s">
        <v>1814</v>
      </c>
      <c r="G367" s="190" t="s">
        <v>4</v>
      </c>
      <c r="H367" s="190" t="s">
        <v>5</v>
      </c>
      <c r="I367" s="190" t="s">
        <v>50</v>
      </c>
      <c r="J367" s="190" t="s">
        <v>971</v>
      </c>
      <c r="K367" s="190" t="s">
        <v>403</v>
      </c>
      <c r="L367" s="191" t="str">
        <f>IF(K367="","",VLOOKUP(K367,Listas!$O$3:$P$37,2,FALSE))</f>
        <v>SUBDIRECTOR(A) ADMINISTRATIVA Y FINANCIERA</v>
      </c>
      <c r="M367" s="190" t="s">
        <v>534</v>
      </c>
      <c r="N367" s="190" t="s">
        <v>405</v>
      </c>
      <c r="O367" s="190" t="s">
        <v>21</v>
      </c>
      <c r="P367" s="190" t="s">
        <v>35</v>
      </c>
      <c r="Q367" s="190" t="s">
        <v>35</v>
      </c>
      <c r="R367" s="186" t="s">
        <v>14</v>
      </c>
      <c r="S367" s="190" t="s">
        <v>13</v>
      </c>
      <c r="T367" s="190" t="s">
        <v>13</v>
      </c>
      <c r="U367" s="190" t="s">
        <v>13</v>
      </c>
      <c r="V367" s="190" t="s">
        <v>13</v>
      </c>
      <c r="W367" s="190" t="s">
        <v>14</v>
      </c>
      <c r="X367" s="189" t="s">
        <v>535</v>
      </c>
      <c r="Y367" s="191" t="s">
        <v>22</v>
      </c>
      <c r="Z367" s="192">
        <v>41625</v>
      </c>
      <c r="AA367" s="192"/>
      <c r="AB367" s="193" t="s">
        <v>17</v>
      </c>
    </row>
    <row r="368" spans="1:28" s="156" customFormat="1" ht="118.95" customHeight="1" x14ac:dyDescent="0.25">
      <c r="A368" s="268">
        <f t="shared" si="5"/>
        <v>356</v>
      </c>
      <c r="B368" s="186" t="s">
        <v>141</v>
      </c>
      <c r="C368" s="187" t="s">
        <v>1188</v>
      </c>
      <c r="D368" s="187" t="s">
        <v>536</v>
      </c>
      <c r="E368" s="188" t="s">
        <v>2</v>
      </c>
      <c r="F368" s="189" t="s">
        <v>1815</v>
      </c>
      <c r="G368" s="190" t="s">
        <v>4</v>
      </c>
      <c r="H368" s="190" t="s">
        <v>5</v>
      </c>
      <c r="I368" s="190" t="s">
        <v>50</v>
      </c>
      <c r="J368" s="190" t="s">
        <v>971</v>
      </c>
      <c r="K368" s="190" t="s">
        <v>403</v>
      </c>
      <c r="L368" s="191" t="str">
        <f>IF(K368="","",VLOOKUP(K368,Listas!$O$3:$P$37,2,FALSE))</f>
        <v>SUBDIRECTOR(A) ADMINISTRATIVA Y FINANCIERA</v>
      </c>
      <c r="M368" s="190" t="s">
        <v>534</v>
      </c>
      <c r="N368" s="190" t="s">
        <v>405</v>
      </c>
      <c r="O368" s="190" t="s">
        <v>21</v>
      </c>
      <c r="P368" s="190" t="s">
        <v>35</v>
      </c>
      <c r="Q368" s="190" t="s">
        <v>35</v>
      </c>
      <c r="R368" s="186" t="s">
        <v>14</v>
      </c>
      <c r="S368" s="190" t="s">
        <v>13</v>
      </c>
      <c r="T368" s="190" t="s">
        <v>13</v>
      </c>
      <c r="U368" s="190" t="s">
        <v>13</v>
      </c>
      <c r="V368" s="190" t="s">
        <v>13</v>
      </c>
      <c r="W368" s="190" t="s">
        <v>14</v>
      </c>
      <c r="X368" s="189" t="s">
        <v>537</v>
      </c>
      <c r="Y368" s="191" t="s">
        <v>22</v>
      </c>
      <c r="Z368" s="192">
        <v>41625</v>
      </c>
      <c r="AA368" s="192"/>
      <c r="AB368" s="193" t="s">
        <v>17</v>
      </c>
    </row>
    <row r="369" spans="1:28" s="156" customFormat="1" ht="118.95" customHeight="1" x14ac:dyDescent="0.25">
      <c r="A369" s="268">
        <f t="shared" si="5"/>
        <v>357</v>
      </c>
      <c r="B369" s="186" t="s">
        <v>388</v>
      </c>
      <c r="C369" s="187" t="s">
        <v>28</v>
      </c>
      <c r="D369" s="187" t="s">
        <v>479</v>
      </c>
      <c r="E369" s="188" t="s">
        <v>2</v>
      </c>
      <c r="F369" s="189" t="s">
        <v>1782</v>
      </c>
      <c r="G369" s="190" t="s">
        <v>4</v>
      </c>
      <c r="H369" s="190" t="s">
        <v>5</v>
      </c>
      <c r="I369" s="190" t="s">
        <v>50</v>
      </c>
      <c r="J369" s="190" t="s">
        <v>971</v>
      </c>
      <c r="K369" s="190" t="s">
        <v>403</v>
      </c>
      <c r="L369" s="191" t="str">
        <f>IF(K369="","",VLOOKUP(K369,Listas!$O$3:$P$37,2,FALSE))</f>
        <v>SUBDIRECTOR(A) ADMINISTRATIVA Y FINANCIERA</v>
      </c>
      <c r="M369" s="190" t="s">
        <v>534</v>
      </c>
      <c r="N369" s="190" t="s">
        <v>405</v>
      </c>
      <c r="O369" s="190" t="s">
        <v>21</v>
      </c>
      <c r="P369" s="190" t="s">
        <v>35</v>
      </c>
      <c r="Q369" s="190" t="s">
        <v>35</v>
      </c>
      <c r="R369" s="186" t="s">
        <v>14</v>
      </c>
      <c r="S369" s="190" t="s">
        <v>14</v>
      </c>
      <c r="T369" s="190" t="s">
        <v>14</v>
      </c>
      <c r="U369" s="190" t="s">
        <v>14</v>
      </c>
      <c r="V369" s="190" t="s">
        <v>14</v>
      </c>
      <c r="W369" s="190" t="s">
        <v>14</v>
      </c>
      <c r="X369" s="189" t="s">
        <v>409</v>
      </c>
      <c r="Y369" s="191" t="s">
        <v>22</v>
      </c>
      <c r="Z369" s="192">
        <v>41019</v>
      </c>
      <c r="AA369" s="192"/>
      <c r="AB369" s="193" t="s">
        <v>17</v>
      </c>
    </row>
    <row r="370" spans="1:28" s="156" customFormat="1" ht="118.95" customHeight="1" x14ac:dyDescent="0.25">
      <c r="A370" s="268">
        <f t="shared" si="5"/>
        <v>358</v>
      </c>
      <c r="B370" s="186" t="s">
        <v>27</v>
      </c>
      <c r="C370" s="187" t="s">
        <v>1189</v>
      </c>
      <c r="D370" s="187" t="s">
        <v>538</v>
      </c>
      <c r="E370" s="188" t="s">
        <v>2</v>
      </c>
      <c r="F370" s="189" t="s">
        <v>1816</v>
      </c>
      <c r="G370" s="190" t="s">
        <v>4</v>
      </c>
      <c r="H370" s="190" t="s">
        <v>5</v>
      </c>
      <c r="I370" s="190" t="s">
        <v>50</v>
      </c>
      <c r="J370" s="190" t="s">
        <v>971</v>
      </c>
      <c r="K370" s="190" t="s">
        <v>403</v>
      </c>
      <c r="L370" s="191" t="str">
        <f>IF(K370="","",VLOOKUP(K370,Listas!$O$3:$P$37,2,FALSE))</f>
        <v>SUBDIRECTOR(A) ADMINISTRATIVA Y FINANCIERA</v>
      </c>
      <c r="M370" s="190" t="s">
        <v>534</v>
      </c>
      <c r="N370" s="190" t="s">
        <v>405</v>
      </c>
      <c r="O370" s="190" t="s">
        <v>21</v>
      </c>
      <c r="P370" s="190" t="s">
        <v>35</v>
      </c>
      <c r="Q370" s="190" t="s">
        <v>35</v>
      </c>
      <c r="R370" s="186" t="s">
        <v>14</v>
      </c>
      <c r="S370" s="190" t="s">
        <v>13</v>
      </c>
      <c r="T370" s="190" t="s">
        <v>14</v>
      </c>
      <c r="U370" s="190" t="s">
        <v>14</v>
      </c>
      <c r="V370" s="190" t="s">
        <v>14</v>
      </c>
      <c r="W370" s="190" t="s">
        <v>14</v>
      </c>
      <c r="X370" s="189" t="s">
        <v>539</v>
      </c>
      <c r="Y370" s="191" t="s">
        <v>22</v>
      </c>
      <c r="Z370" s="192">
        <v>41019</v>
      </c>
      <c r="AA370" s="192"/>
      <c r="AB370" s="193" t="s">
        <v>17</v>
      </c>
    </row>
    <row r="371" spans="1:28" s="156" customFormat="1" ht="118.95" customHeight="1" x14ac:dyDescent="0.25">
      <c r="A371" s="268">
        <f t="shared" si="5"/>
        <v>359</v>
      </c>
      <c r="B371" s="186" t="s">
        <v>0</v>
      </c>
      <c r="C371" s="187" t="s">
        <v>1190</v>
      </c>
      <c r="D371" s="187" t="s">
        <v>540</v>
      </c>
      <c r="E371" s="188" t="s">
        <v>2</v>
      </c>
      <c r="F371" s="189" t="s">
        <v>1773</v>
      </c>
      <c r="G371" s="190" t="s">
        <v>4</v>
      </c>
      <c r="H371" s="190" t="s">
        <v>32</v>
      </c>
      <c r="I371" s="190" t="s">
        <v>50</v>
      </c>
      <c r="J371" s="190" t="s">
        <v>971</v>
      </c>
      <c r="K371" s="190" t="s">
        <v>403</v>
      </c>
      <c r="L371" s="191" t="str">
        <f>IF(K371="","",VLOOKUP(K371,Listas!$O$3:$P$37,2,FALSE))</f>
        <v>SUBDIRECTOR(A) ADMINISTRATIVA Y FINANCIERA</v>
      </c>
      <c r="M371" s="190" t="s">
        <v>541</v>
      </c>
      <c r="N371" s="190" t="s">
        <v>405</v>
      </c>
      <c r="O371" s="190" t="s">
        <v>21</v>
      </c>
      <c r="P371" s="190" t="s">
        <v>35</v>
      </c>
      <c r="Q371" s="190" t="s">
        <v>35</v>
      </c>
      <c r="R371" s="186" t="s">
        <v>14</v>
      </c>
      <c r="S371" s="190" t="s">
        <v>13</v>
      </c>
      <c r="T371" s="190" t="s">
        <v>14</v>
      </c>
      <c r="U371" s="190" t="s">
        <v>14</v>
      </c>
      <c r="V371" s="190" t="s">
        <v>14</v>
      </c>
      <c r="W371" s="190" t="s">
        <v>14</v>
      </c>
      <c r="X371" s="189" t="s">
        <v>542</v>
      </c>
      <c r="Y371" s="191" t="s">
        <v>22</v>
      </c>
      <c r="Z371" s="192">
        <v>41663</v>
      </c>
      <c r="AA371" s="192"/>
      <c r="AB371" s="193" t="s">
        <v>17</v>
      </c>
    </row>
    <row r="372" spans="1:28" s="156" customFormat="1" ht="118.95" customHeight="1" x14ac:dyDescent="0.25">
      <c r="A372" s="268">
        <f t="shared" si="5"/>
        <v>360</v>
      </c>
      <c r="B372" s="186" t="s">
        <v>0</v>
      </c>
      <c r="C372" s="187" t="s">
        <v>1191</v>
      </c>
      <c r="D372" s="187" t="s">
        <v>1817</v>
      </c>
      <c r="E372" s="188" t="s">
        <v>2</v>
      </c>
      <c r="F372" s="189" t="s">
        <v>1773</v>
      </c>
      <c r="G372" s="190" t="s">
        <v>4</v>
      </c>
      <c r="H372" s="190" t="s">
        <v>32</v>
      </c>
      <c r="I372" s="190" t="s">
        <v>50</v>
      </c>
      <c r="J372" s="190" t="s">
        <v>971</v>
      </c>
      <c r="K372" s="190" t="s">
        <v>403</v>
      </c>
      <c r="L372" s="191" t="str">
        <f>IF(K372="","",VLOOKUP(K372,Listas!$O$3:$P$37,2,FALSE))</f>
        <v>SUBDIRECTOR(A) ADMINISTRATIVA Y FINANCIERA</v>
      </c>
      <c r="M372" s="190" t="s">
        <v>541</v>
      </c>
      <c r="N372" s="190" t="s">
        <v>405</v>
      </c>
      <c r="O372" s="190" t="s">
        <v>21</v>
      </c>
      <c r="P372" s="190" t="s">
        <v>35</v>
      </c>
      <c r="Q372" s="190" t="s">
        <v>35</v>
      </c>
      <c r="R372" s="186" t="s">
        <v>14</v>
      </c>
      <c r="S372" s="190" t="s">
        <v>13</v>
      </c>
      <c r="T372" s="190" t="s">
        <v>14</v>
      </c>
      <c r="U372" s="190" t="s">
        <v>14</v>
      </c>
      <c r="V372" s="190" t="s">
        <v>14</v>
      </c>
      <c r="W372" s="190" t="s">
        <v>14</v>
      </c>
      <c r="X372" s="189" t="s">
        <v>1818</v>
      </c>
      <c r="Y372" s="191" t="s">
        <v>22</v>
      </c>
      <c r="Z372" s="192">
        <v>42831</v>
      </c>
      <c r="AA372" s="192"/>
      <c r="AB372" s="193" t="s">
        <v>17</v>
      </c>
    </row>
    <row r="373" spans="1:28" s="156" customFormat="1" ht="118.95" customHeight="1" x14ac:dyDescent="0.25">
      <c r="A373" s="268">
        <f t="shared" si="5"/>
        <v>361</v>
      </c>
      <c r="B373" s="186" t="s">
        <v>89</v>
      </c>
      <c r="C373" s="187" t="s">
        <v>1192</v>
      </c>
      <c r="D373" s="187" t="s">
        <v>1819</v>
      </c>
      <c r="E373" s="188" t="s">
        <v>2</v>
      </c>
      <c r="F373" s="189" t="s">
        <v>1773</v>
      </c>
      <c r="G373" s="190" t="s">
        <v>4</v>
      </c>
      <c r="H373" s="190" t="s">
        <v>32</v>
      </c>
      <c r="I373" s="190" t="s">
        <v>50</v>
      </c>
      <c r="J373" s="190" t="s">
        <v>971</v>
      </c>
      <c r="K373" s="190" t="s">
        <v>403</v>
      </c>
      <c r="L373" s="191" t="str">
        <f>IF(K373="","",VLOOKUP(K373,Listas!$O$3:$P$37,2,FALSE))</f>
        <v>SUBDIRECTOR(A) ADMINISTRATIVA Y FINANCIERA</v>
      </c>
      <c r="M373" s="190" t="s">
        <v>541</v>
      </c>
      <c r="N373" s="190" t="s">
        <v>405</v>
      </c>
      <c r="O373" s="190" t="s">
        <v>21</v>
      </c>
      <c r="P373" s="190" t="s">
        <v>35</v>
      </c>
      <c r="Q373" s="190" t="s">
        <v>35</v>
      </c>
      <c r="R373" s="186" t="s">
        <v>14</v>
      </c>
      <c r="S373" s="190" t="s">
        <v>13</v>
      </c>
      <c r="T373" s="190" t="s">
        <v>14</v>
      </c>
      <c r="U373" s="190" t="s">
        <v>14</v>
      </c>
      <c r="V373" s="190" t="s">
        <v>14</v>
      </c>
      <c r="W373" s="190" t="s">
        <v>14</v>
      </c>
      <c r="X373" s="189" t="s">
        <v>1820</v>
      </c>
      <c r="Y373" s="191" t="s">
        <v>22</v>
      </c>
      <c r="Z373" s="192">
        <v>41271</v>
      </c>
      <c r="AA373" s="192"/>
      <c r="AB373" s="193" t="s">
        <v>17</v>
      </c>
    </row>
    <row r="374" spans="1:28" s="156" customFormat="1" ht="118.95" customHeight="1" x14ac:dyDescent="0.25">
      <c r="A374" s="268">
        <f t="shared" si="5"/>
        <v>362</v>
      </c>
      <c r="B374" s="186" t="s">
        <v>128</v>
      </c>
      <c r="C374" s="187" t="s">
        <v>1193</v>
      </c>
      <c r="D374" s="187" t="s">
        <v>1821</v>
      </c>
      <c r="E374" s="188" t="s">
        <v>2</v>
      </c>
      <c r="F374" s="189" t="s">
        <v>1773</v>
      </c>
      <c r="G374" s="190" t="s">
        <v>4</v>
      </c>
      <c r="H374" s="190" t="s">
        <v>32</v>
      </c>
      <c r="I374" s="190" t="s">
        <v>50</v>
      </c>
      <c r="J374" s="190" t="s">
        <v>971</v>
      </c>
      <c r="K374" s="190" t="s">
        <v>403</v>
      </c>
      <c r="L374" s="191" t="str">
        <f>IF(K374="","",VLOOKUP(K374,Listas!$O$3:$P$37,2,FALSE))</f>
        <v>SUBDIRECTOR(A) ADMINISTRATIVA Y FINANCIERA</v>
      </c>
      <c r="M374" s="190" t="s">
        <v>541</v>
      </c>
      <c r="N374" s="190" t="s">
        <v>405</v>
      </c>
      <c r="O374" s="190" t="s">
        <v>21</v>
      </c>
      <c r="P374" s="190" t="s">
        <v>35</v>
      </c>
      <c r="Q374" s="190" t="s">
        <v>35</v>
      </c>
      <c r="R374" s="186" t="s">
        <v>14</v>
      </c>
      <c r="S374" s="190" t="s">
        <v>13</v>
      </c>
      <c r="T374" s="190" t="s">
        <v>14</v>
      </c>
      <c r="U374" s="190" t="s">
        <v>14</v>
      </c>
      <c r="V374" s="190" t="s">
        <v>14</v>
      </c>
      <c r="W374" s="190" t="s">
        <v>14</v>
      </c>
      <c r="X374" s="189" t="s">
        <v>1822</v>
      </c>
      <c r="Y374" s="191" t="s">
        <v>22</v>
      </c>
      <c r="Z374" s="192">
        <v>42831</v>
      </c>
      <c r="AA374" s="192"/>
      <c r="AB374" s="193" t="s">
        <v>17</v>
      </c>
    </row>
    <row r="375" spans="1:28" s="156" customFormat="1" ht="118.95" customHeight="1" x14ac:dyDescent="0.25">
      <c r="A375" s="268">
        <f t="shared" si="5"/>
        <v>363</v>
      </c>
      <c r="B375" s="186" t="s">
        <v>388</v>
      </c>
      <c r="C375" s="187" t="s">
        <v>28</v>
      </c>
      <c r="D375" s="187" t="s">
        <v>479</v>
      </c>
      <c r="E375" s="188" t="s">
        <v>2</v>
      </c>
      <c r="F375" s="189" t="s">
        <v>1773</v>
      </c>
      <c r="G375" s="190" t="s">
        <v>4</v>
      </c>
      <c r="H375" s="190" t="s">
        <v>32</v>
      </c>
      <c r="I375" s="190" t="s">
        <v>50</v>
      </c>
      <c r="J375" s="190" t="s">
        <v>971</v>
      </c>
      <c r="K375" s="190" t="s">
        <v>403</v>
      </c>
      <c r="L375" s="191" t="str">
        <f>IF(K375="","",VLOOKUP(K375,Listas!$O$3:$P$37,2,FALSE))</f>
        <v>SUBDIRECTOR(A) ADMINISTRATIVA Y FINANCIERA</v>
      </c>
      <c r="M375" s="190" t="s">
        <v>541</v>
      </c>
      <c r="N375" s="190" t="s">
        <v>405</v>
      </c>
      <c r="O375" s="190" t="s">
        <v>21</v>
      </c>
      <c r="P375" s="190" t="s">
        <v>35</v>
      </c>
      <c r="Q375" s="190" t="s">
        <v>35</v>
      </c>
      <c r="R375" s="186" t="s">
        <v>14</v>
      </c>
      <c r="S375" s="190" t="s">
        <v>13</v>
      </c>
      <c r="T375" s="190" t="s">
        <v>14</v>
      </c>
      <c r="U375" s="190" t="s">
        <v>14</v>
      </c>
      <c r="V375" s="190" t="s">
        <v>14</v>
      </c>
      <c r="W375" s="190" t="s">
        <v>14</v>
      </c>
      <c r="X375" s="189" t="s">
        <v>543</v>
      </c>
      <c r="Y375" s="191" t="s">
        <v>22</v>
      </c>
      <c r="Z375" s="192">
        <v>40847</v>
      </c>
      <c r="AA375" s="192"/>
      <c r="AB375" s="193" t="s">
        <v>17</v>
      </c>
    </row>
    <row r="376" spans="1:28" s="156" customFormat="1" ht="118.95" customHeight="1" x14ac:dyDescent="0.25">
      <c r="A376" s="268">
        <f t="shared" si="5"/>
        <v>364</v>
      </c>
      <c r="B376" s="186" t="s">
        <v>27</v>
      </c>
      <c r="C376" s="187" t="s">
        <v>1194</v>
      </c>
      <c r="D376" s="187" t="s">
        <v>1823</v>
      </c>
      <c r="E376" s="188" t="s">
        <v>2</v>
      </c>
      <c r="F376" s="189" t="s">
        <v>1773</v>
      </c>
      <c r="G376" s="190" t="s">
        <v>4</v>
      </c>
      <c r="H376" s="190" t="s">
        <v>32</v>
      </c>
      <c r="I376" s="190" t="s">
        <v>50</v>
      </c>
      <c r="J376" s="190" t="s">
        <v>971</v>
      </c>
      <c r="K376" s="190" t="s">
        <v>403</v>
      </c>
      <c r="L376" s="191" t="str">
        <f>IF(K376="","",VLOOKUP(K376,Listas!$O$3:$P$37,2,FALSE))</f>
        <v>SUBDIRECTOR(A) ADMINISTRATIVA Y FINANCIERA</v>
      </c>
      <c r="M376" s="190" t="s">
        <v>541</v>
      </c>
      <c r="N376" s="190" t="s">
        <v>405</v>
      </c>
      <c r="O376" s="190" t="s">
        <v>21</v>
      </c>
      <c r="P376" s="190" t="s">
        <v>35</v>
      </c>
      <c r="Q376" s="190" t="s">
        <v>35</v>
      </c>
      <c r="R376" s="186" t="s">
        <v>14</v>
      </c>
      <c r="S376" s="190" t="s">
        <v>13</v>
      </c>
      <c r="T376" s="190" t="s">
        <v>14</v>
      </c>
      <c r="U376" s="190" t="s">
        <v>14</v>
      </c>
      <c r="V376" s="190" t="s">
        <v>14</v>
      </c>
      <c r="W376" s="190" t="s">
        <v>14</v>
      </c>
      <c r="X376" s="189" t="s">
        <v>1824</v>
      </c>
      <c r="Y376" s="191" t="s">
        <v>22</v>
      </c>
      <c r="Z376" s="192">
        <v>42831</v>
      </c>
      <c r="AA376" s="192"/>
      <c r="AB376" s="193" t="s">
        <v>17</v>
      </c>
    </row>
    <row r="377" spans="1:28" s="156" customFormat="1" ht="118.95" customHeight="1" x14ac:dyDescent="0.25">
      <c r="A377" s="268">
        <f t="shared" si="5"/>
        <v>365</v>
      </c>
      <c r="B377" s="186" t="s">
        <v>27</v>
      </c>
      <c r="C377" s="187" t="s">
        <v>1195</v>
      </c>
      <c r="D377" s="187" t="s">
        <v>544</v>
      </c>
      <c r="E377" s="188" t="s">
        <v>2</v>
      </c>
      <c r="F377" s="189" t="s">
        <v>1782</v>
      </c>
      <c r="G377" s="190" t="s">
        <v>4</v>
      </c>
      <c r="H377" s="190" t="s">
        <v>32</v>
      </c>
      <c r="I377" s="190" t="s">
        <v>50</v>
      </c>
      <c r="J377" s="190" t="s">
        <v>971</v>
      </c>
      <c r="K377" s="190" t="s">
        <v>403</v>
      </c>
      <c r="L377" s="191" t="str">
        <f>IF(K377="","",VLOOKUP(K377,Listas!$O$3:$P$37,2,FALSE))</f>
        <v>SUBDIRECTOR(A) ADMINISTRATIVA Y FINANCIERA</v>
      </c>
      <c r="M377" s="190" t="s">
        <v>541</v>
      </c>
      <c r="N377" s="190" t="s">
        <v>405</v>
      </c>
      <c r="O377" s="190" t="s">
        <v>21</v>
      </c>
      <c r="P377" s="190" t="s">
        <v>35</v>
      </c>
      <c r="Q377" s="190" t="s">
        <v>35</v>
      </c>
      <c r="R377" s="186" t="s">
        <v>14</v>
      </c>
      <c r="S377" s="190" t="s">
        <v>13</v>
      </c>
      <c r="T377" s="190" t="s">
        <v>14</v>
      </c>
      <c r="U377" s="190" t="s">
        <v>14</v>
      </c>
      <c r="V377" s="190" t="s">
        <v>14</v>
      </c>
      <c r="W377" s="190" t="s">
        <v>14</v>
      </c>
      <c r="X377" s="189" t="s">
        <v>1825</v>
      </c>
      <c r="Y377" s="191" t="s">
        <v>22</v>
      </c>
      <c r="Z377" s="192">
        <v>42831</v>
      </c>
      <c r="AA377" s="192"/>
      <c r="AB377" s="193" t="s">
        <v>17</v>
      </c>
    </row>
    <row r="378" spans="1:28" s="156" customFormat="1" ht="118.95" customHeight="1" x14ac:dyDescent="0.25">
      <c r="A378" s="268">
        <f t="shared" si="5"/>
        <v>366</v>
      </c>
      <c r="B378" s="186" t="s">
        <v>53</v>
      </c>
      <c r="C378" s="187" t="s">
        <v>1196</v>
      </c>
      <c r="D378" s="187" t="s">
        <v>1826</v>
      </c>
      <c r="E378" s="188" t="s">
        <v>2</v>
      </c>
      <c r="F378" s="189" t="s">
        <v>1782</v>
      </c>
      <c r="G378" s="190" t="s">
        <v>4</v>
      </c>
      <c r="H378" s="190" t="s">
        <v>32</v>
      </c>
      <c r="I378" s="190" t="s">
        <v>50</v>
      </c>
      <c r="J378" s="190" t="s">
        <v>971</v>
      </c>
      <c r="K378" s="190" t="s">
        <v>403</v>
      </c>
      <c r="L378" s="191" t="str">
        <f>IF(K378="","",VLOOKUP(K378,Listas!$O$3:$P$37,2,FALSE))</f>
        <v>SUBDIRECTOR(A) ADMINISTRATIVA Y FINANCIERA</v>
      </c>
      <c r="M378" s="190" t="s">
        <v>541</v>
      </c>
      <c r="N378" s="190" t="s">
        <v>405</v>
      </c>
      <c r="O378" s="190" t="s">
        <v>21</v>
      </c>
      <c r="P378" s="190" t="s">
        <v>35</v>
      </c>
      <c r="Q378" s="190" t="s">
        <v>35</v>
      </c>
      <c r="R378" s="186" t="s">
        <v>14</v>
      </c>
      <c r="S378" s="190" t="s">
        <v>13</v>
      </c>
      <c r="T378" s="190" t="s">
        <v>14</v>
      </c>
      <c r="U378" s="190" t="s">
        <v>14</v>
      </c>
      <c r="V378" s="190" t="s">
        <v>14</v>
      </c>
      <c r="W378" s="190" t="s">
        <v>14</v>
      </c>
      <c r="X378" s="189" t="s">
        <v>1824</v>
      </c>
      <c r="Y378" s="191" t="s">
        <v>22</v>
      </c>
      <c r="Z378" s="192">
        <v>42831</v>
      </c>
      <c r="AA378" s="192"/>
      <c r="AB378" s="193" t="s">
        <v>17</v>
      </c>
    </row>
    <row r="379" spans="1:28" s="156" customFormat="1" ht="118.95" customHeight="1" x14ac:dyDescent="0.25">
      <c r="A379" s="268">
        <f t="shared" si="5"/>
        <v>367</v>
      </c>
      <c r="B379" s="186" t="s">
        <v>53</v>
      </c>
      <c r="C379" s="187" t="s">
        <v>1197</v>
      </c>
      <c r="D379" s="187" t="s">
        <v>1827</v>
      </c>
      <c r="E379" s="188" t="s">
        <v>2</v>
      </c>
      <c r="F379" s="189" t="s">
        <v>1773</v>
      </c>
      <c r="G379" s="190" t="s">
        <v>4</v>
      </c>
      <c r="H379" s="190" t="s">
        <v>32</v>
      </c>
      <c r="I379" s="190" t="s">
        <v>50</v>
      </c>
      <c r="J379" s="190" t="s">
        <v>971</v>
      </c>
      <c r="K379" s="190" t="s">
        <v>403</v>
      </c>
      <c r="L379" s="191" t="str">
        <f>IF(K379="","",VLOOKUP(K379,Listas!$O$3:$P$37,2,FALSE))</f>
        <v>SUBDIRECTOR(A) ADMINISTRATIVA Y FINANCIERA</v>
      </c>
      <c r="M379" s="190" t="s">
        <v>541</v>
      </c>
      <c r="N379" s="190" t="s">
        <v>405</v>
      </c>
      <c r="O379" s="190" t="s">
        <v>21</v>
      </c>
      <c r="P379" s="190" t="s">
        <v>35</v>
      </c>
      <c r="Q379" s="190" t="s">
        <v>35</v>
      </c>
      <c r="R379" s="186" t="s">
        <v>14</v>
      </c>
      <c r="S379" s="190" t="s">
        <v>13</v>
      </c>
      <c r="T379" s="190" t="s">
        <v>14</v>
      </c>
      <c r="U379" s="190" t="s">
        <v>14</v>
      </c>
      <c r="V379" s="190" t="s">
        <v>14</v>
      </c>
      <c r="W379" s="190" t="s">
        <v>14</v>
      </c>
      <c r="X379" s="189" t="s">
        <v>1828</v>
      </c>
      <c r="Y379" s="191" t="s">
        <v>22</v>
      </c>
      <c r="Z379" s="192">
        <v>41625</v>
      </c>
      <c r="AA379" s="192"/>
      <c r="AB379" s="193" t="s">
        <v>17</v>
      </c>
    </row>
    <row r="380" spans="1:28" s="156" customFormat="1" ht="118.95" customHeight="1" x14ac:dyDescent="0.25">
      <c r="A380" s="268">
        <f t="shared" si="5"/>
        <v>368</v>
      </c>
      <c r="B380" s="186" t="s">
        <v>236</v>
      </c>
      <c r="C380" s="187" t="s">
        <v>1198</v>
      </c>
      <c r="D380" s="187" t="s">
        <v>545</v>
      </c>
      <c r="E380" s="188" t="s">
        <v>2</v>
      </c>
      <c r="F380" s="189" t="s">
        <v>1773</v>
      </c>
      <c r="G380" s="190" t="s">
        <v>4</v>
      </c>
      <c r="H380" s="190" t="s">
        <v>32</v>
      </c>
      <c r="I380" s="190" t="s">
        <v>50</v>
      </c>
      <c r="J380" s="190" t="s">
        <v>971</v>
      </c>
      <c r="K380" s="190" t="s">
        <v>403</v>
      </c>
      <c r="L380" s="191" t="str">
        <f>IF(K380="","",VLOOKUP(K380,Listas!$O$3:$P$37,2,FALSE))</f>
        <v>SUBDIRECTOR(A) ADMINISTRATIVA Y FINANCIERA</v>
      </c>
      <c r="M380" s="190" t="s">
        <v>541</v>
      </c>
      <c r="N380" s="190" t="s">
        <v>405</v>
      </c>
      <c r="O380" s="190" t="s">
        <v>21</v>
      </c>
      <c r="P380" s="190" t="s">
        <v>35</v>
      </c>
      <c r="Q380" s="190" t="s">
        <v>35</v>
      </c>
      <c r="R380" s="186" t="s">
        <v>14</v>
      </c>
      <c r="S380" s="190" t="s">
        <v>13</v>
      </c>
      <c r="T380" s="190" t="s">
        <v>14</v>
      </c>
      <c r="U380" s="190" t="s">
        <v>14</v>
      </c>
      <c r="V380" s="190" t="s">
        <v>14</v>
      </c>
      <c r="W380" s="190" t="s">
        <v>14</v>
      </c>
      <c r="X380" s="189" t="s">
        <v>1829</v>
      </c>
      <c r="Y380" s="191" t="s">
        <v>22</v>
      </c>
      <c r="Z380" s="192">
        <v>41625</v>
      </c>
      <c r="AA380" s="192"/>
      <c r="AB380" s="193" t="s">
        <v>17</v>
      </c>
    </row>
    <row r="381" spans="1:28" s="156" customFormat="1" ht="118.95" customHeight="1" x14ac:dyDescent="0.25">
      <c r="A381" s="268">
        <f t="shared" si="5"/>
        <v>369</v>
      </c>
      <c r="B381" s="186" t="s">
        <v>0</v>
      </c>
      <c r="C381" s="187" t="s">
        <v>1199</v>
      </c>
      <c r="D381" s="187" t="s">
        <v>546</v>
      </c>
      <c r="E381" s="188" t="s">
        <v>2</v>
      </c>
      <c r="F381" s="189" t="s">
        <v>1780</v>
      </c>
      <c r="G381" s="190" t="s">
        <v>4</v>
      </c>
      <c r="H381" s="190" t="s">
        <v>32</v>
      </c>
      <c r="I381" s="190" t="s">
        <v>50</v>
      </c>
      <c r="J381" s="190" t="s">
        <v>971</v>
      </c>
      <c r="K381" s="190" t="s">
        <v>403</v>
      </c>
      <c r="L381" s="191" t="str">
        <f>IF(K381="","",VLOOKUP(K381,Listas!$O$3:$P$37,2,FALSE))</f>
        <v>SUBDIRECTOR(A) ADMINISTRATIVA Y FINANCIERA</v>
      </c>
      <c r="M381" s="190" t="s">
        <v>547</v>
      </c>
      <c r="N381" s="190" t="s">
        <v>405</v>
      </c>
      <c r="O381" s="190" t="s">
        <v>21</v>
      </c>
      <c r="P381" s="190" t="s">
        <v>35</v>
      </c>
      <c r="Q381" s="190" t="s">
        <v>35</v>
      </c>
      <c r="R381" s="186" t="s">
        <v>14</v>
      </c>
      <c r="S381" s="190" t="s">
        <v>13</v>
      </c>
      <c r="T381" s="190" t="s">
        <v>14</v>
      </c>
      <c r="U381" s="190" t="s">
        <v>14</v>
      </c>
      <c r="V381" s="190" t="s">
        <v>14</v>
      </c>
      <c r="W381" s="190" t="s">
        <v>14</v>
      </c>
      <c r="X381" s="189" t="s">
        <v>1830</v>
      </c>
      <c r="Y381" s="191" t="s">
        <v>22</v>
      </c>
      <c r="Z381" s="192">
        <v>41626</v>
      </c>
      <c r="AA381" s="192"/>
      <c r="AB381" s="193" t="s">
        <v>17</v>
      </c>
    </row>
    <row r="382" spans="1:28" s="156" customFormat="1" ht="118.95" customHeight="1" x14ac:dyDescent="0.25">
      <c r="A382" s="268">
        <f t="shared" si="5"/>
        <v>370</v>
      </c>
      <c r="B382" s="186" t="s">
        <v>492</v>
      </c>
      <c r="C382" s="187" t="s">
        <v>1200</v>
      </c>
      <c r="D382" s="187" t="s">
        <v>548</v>
      </c>
      <c r="E382" s="188" t="s">
        <v>2</v>
      </c>
      <c r="F382" s="189" t="s">
        <v>1780</v>
      </c>
      <c r="G382" s="190" t="s">
        <v>4</v>
      </c>
      <c r="H382" s="190" t="s">
        <v>32</v>
      </c>
      <c r="I382" s="190" t="s">
        <v>50</v>
      </c>
      <c r="J382" s="190" t="s">
        <v>971</v>
      </c>
      <c r="K382" s="190" t="s">
        <v>403</v>
      </c>
      <c r="L382" s="191" t="str">
        <f>IF(K382="","",VLOOKUP(K382,Listas!$O$3:$P$37,2,FALSE))</f>
        <v>SUBDIRECTOR(A) ADMINISTRATIVA Y FINANCIERA</v>
      </c>
      <c r="M382" s="190" t="s">
        <v>547</v>
      </c>
      <c r="N382" s="190" t="s">
        <v>405</v>
      </c>
      <c r="O382" s="190" t="s">
        <v>21</v>
      </c>
      <c r="P382" s="190" t="s">
        <v>35</v>
      </c>
      <c r="Q382" s="190" t="s">
        <v>35</v>
      </c>
      <c r="R382" s="186" t="s">
        <v>14</v>
      </c>
      <c r="S382" s="190" t="s">
        <v>13</v>
      </c>
      <c r="T382" s="190" t="s">
        <v>14</v>
      </c>
      <c r="U382" s="190" t="s">
        <v>14</v>
      </c>
      <c r="V382" s="190" t="s">
        <v>14</v>
      </c>
      <c r="W382" s="190" t="s">
        <v>14</v>
      </c>
      <c r="X382" s="189" t="s">
        <v>549</v>
      </c>
      <c r="Y382" s="191" t="s">
        <v>22</v>
      </c>
      <c r="Z382" s="192">
        <v>43342</v>
      </c>
      <c r="AA382" s="192"/>
      <c r="AB382" s="193" t="s">
        <v>17</v>
      </c>
    </row>
    <row r="383" spans="1:28" s="156" customFormat="1" ht="118.95" customHeight="1" x14ac:dyDescent="0.25">
      <c r="A383" s="268">
        <f t="shared" si="5"/>
        <v>371</v>
      </c>
      <c r="B383" s="186" t="s">
        <v>492</v>
      </c>
      <c r="C383" s="187" t="s">
        <v>1201</v>
      </c>
      <c r="D383" s="187" t="s">
        <v>550</v>
      </c>
      <c r="E383" s="188" t="s">
        <v>2</v>
      </c>
      <c r="F383" s="189" t="s">
        <v>1780</v>
      </c>
      <c r="G383" s="190" t="s">
        <v>4</v>
      </c>
      <c r="H383" s="190" t="s">
        <v>32</v>
      </c>
      <c r="I383" s="190" t="s">
        <v>50</v>
      </c>
      <c r="J383" s="190" t="s">
        <v>971</v>
      </c>
      <c r="K383" s="190" t="s">
        <v>403</v>
      </c>
      <c r="L383" s="191" t="str">
        <f>IF(K383="","",VLOOKUP(K383,Listas!$O$3:$P$37,2,FALSE))</f>
        <v>SUBDIRECTOR(A) ADMINISTRATIVA Y FINANCIERA</v>
      </c>
      <c r="M383" s="190" t="s">
        <v>547</v>
      </c>
      <c r="N383" s="190" t="s">
        <v>405</v>
      </c>
      <c r="O383" s="190" t="s">
        <v>21</v>
      </c>
      <c r="P383" s="190" t="s">
        <v>35</v>
      </c>
      <c r="Q383" s="190" t="s">
        <v>35</v>
      </c>
      <c r="R383" s="186" t="s">
        <v>14</v>
      </c>
      <c r="S383" s="190" t="s">
        <v>13</v>
      </c>
      <c r="T383" s="190" t="s">
        <v>14</v>
      </c>
      <c r="U383" s="190" t="s">
        <v>14</v>
      </c>
      <c r="V383" s="190" t="s">
        <v>14</v>
      </c>
      <c r="W383" s="190" t="s">
        <v>14</v>
      </c>
      <c r="X383" s="189" t="s">
        <v>549</v>
      </c>
      <c r="Y383" s="191" t="s">
        <v>22</v>
      </c>
      <c r="Z383" s="192">
        <v>43342</v>
      </c>
      <c r="AA383" s="192"/>
      <c r="AB383" s="193" t="s">
        <v>17</v>
      </c>
    </row>
    <row r="384" spans="1:28" s="156" customFormat="1" ht="118.95" customHeight="1" x14ac:dyDescent="0.25">
      <c r="A384" s="268">
        <f t="shared" si="5"/>
        <v>372</v>
      </c>
      <c r="B384" s="186" t="s">
        <v>492</v>
      </c>
      <c r="C384" s="187" t="s">
        <v>1202</v>
      </c>
      <c r="D384" s="187" t="s">
        <v>1831</v>
      </c>
      <c r="E384" s="188" t="s">
        <v>2</v>
      </c>
      <c r="F384" s="189" t="s">
        <v>1780</v>
      </c>
      <c r="G384" s="190" t="s">
        <v>4</v>
      </c>
      <c r="H384" s="190" t="s">
        <v>32</v>
      </c>
      <c r="I384" s="190" t="s">
        <v>50</v>
      </c>
      <c r="J384" s="190" t="s">
        <v>971</v>
      </c>
      <c r="K384" s="190" t="s">
        <v>403</v>
      </c>
      <c r="L384" s="191" t="str">
        <f>IF(K384="","",VLOOKUP(K384,Listas!$O$3:$P$37,2,FALSE))</f>
        <v>SUBDIRECTOR(A) ADMINISTRATIVA Y FINANCIERA</v>
      </c>
      <c r="M384" s="190" t="s">
        <v>547</v>
      </c>
      <c r="N384" s="190" t="s">
        <v>405</v>
      </c>
      <c r="O384" s="190" t="s">
        <v>21</v>
      </c>
      <c r="P384" s="190" t="s">
        <v>35</v>
      </c>
      <c r="Q384" s="190" t="s">
        <v>35</v>
      </c>
      <c r="R384" s="186" t="s">
        <v>14</v>
      </c>
      <c r="S384" s="190" t="s">
        <v>13</v>
      </c>
      <c r="T384" s="190" t="s">
        <v>14</v>
      </c>
      <c r="U384" s="190" t="s">
        <v>14</v>
      </c>
      <c r="V384" s="190" t="s">
        <v>14</v>
      </c>
      <c r="W384" s="190" t="s">
        <v>14</v>
      </c>
      <c r="X384" s="189" t="s">
        <v>549</v>
      </c>
      <c r="Y384" s="191" t="s">
        <v>22</v>
      </c>
      <c r="Z384" s="192">
        <v>43342</v>
      </c>
      <c r="AA384" s="192"/>
      <c r="AB384" s="193" t="s">
        <v>17</v>
      </c>
    </row>
    <row r="385" spans="1:28" s="156" customFormat="1" ht="118.95" customHeight="1" x14ac:dyDescent="0.25">
      <c r="A385" s="268">
        <f t="shared" si="5"/>
        <v>373</v>
      </c>
      <c r="B385" s="186" t="s">
        <v>141</v>
      </c>
      <c r="C385" s="187" t="s">
        <v>1203</v>
      </c>
      <c r="D385" s="187" t="s">
        <v>551</v>
      </c>
      <c r="E385" s="188" t="s">
        <v>2</v>
      </c>
      <c r="F385" s="189" t="s">
        <v>1780</v>
      </c>
      <c r="G385" s="190" t="s">
        <v>4</v>
      </c>
      <c r="H385" s="190" t="s">
        <v>32</v>
      </c>
      <c r="I385" s="190" t="s">
        <v>50</v>
      </c>
      <c r="J385" s="190" t="s">
        <v>971</v>
      </c>
      <c r="K385" s="190" t="s">
        <v>403</v>
      </c>
      <c r="L385" s="191" t="str">
        <f>IF(K385="","",VLOOKUP(K385,Listas!$O$3:$P$37,2,FALSE))</f>
        <v>SUBDIRECTOR(A) ADMINISTRATIVA Y FINANCIERA</v>
      </c>
      <c r="M385" s="190" t="s">
        <v>547</v>
      </c>
      <c r="N385" s="190" t="s">
        <v>405</v>
      </c>
      <c r="O385" s="190" t="s">
        <v>21</v>
      </c>
      <c r="P385" s="190" t="s">
        <v>35</v>
      </c>
      <c r="Q385" s="190" t="s">
        <v>35</v>
      </c>
      <c r="R385" s="186" t="s">
        <v>14</v>
      </c>
      <c r="S385" s="190" t="s">
        <v>13</v>
      </c>
      <c r="T385" s="190" t="s">
        <v>14</v>
      </c>
      <c r="U385" s="190" t="s">
        <v>14</v>
      </c>
      <c r="V385" s="190" t="s">
        <v>14</v>
      </c>
      <c r="W385" s="190" t="s">
        <v>14</v>
      </c>
      <c r="X385" s="189" t="s">
        <v>552</v>
      </c>
      <c r="Y385" s="191" t="s">
        <v>22</v>
      </c>
      <c r="Z385" s="192">
        <v>43342</v>
      </c>
      <c r="AA385" s="192"/>
      <c r="AB385" s="193" t="s">
        <v>17</v>
      </c>
    </row>
    <row r="386" spans="1:28" s="156" customFormat="1" ht="118.95" customHeight="1" x14ac:dyDescent="0.25">
      <c r="A386" s="268">
        <f t="shared" si="5"/>
        <v>374</v>
      </c>
      <c r="B386" s="186" t="s">
        <v>388</v>
      </c>
      <c r="C386" s="187" t="s">
        <v>28</v>
      </c>
      <c r="D386" s="187" t="s">
        <v>479</v>
      </c>
      <c r="E386" s="188" t="s">
        <v>2</v>
      </c>
      <c r="F386" s="189" t="s">
        <v>1773</v>
      </c>
      <c r="G386" s="190" t="s">
        <v>4</v>
      </c>
      <c r="H386" s="190" t="s">
        <v>32</v>
      </c>
      <c r="I386" s="190" t="s">
        <v>50</v>
      </c>
      <c r="J386" s="190" t="s">
        <v>971</v>
      </c>
      <c r="K386" s="190" t="s">
        <v>403</v>
      </c>
      <c r="L386" s="191" t="str">
        <f>IF(K386="","",VLOOKUP(K386,Listas!$O$3:$P$37,2,FALSE))</f>
        <v>SUBDIRECTOR(A) ADMINISTRATIVA Y FINANCIERA</v>
      </c>
      <c r="M386" s="190" t="s">
        <v>547</v>
      </c>
      <c r="N386" s="190" t="s">
        <v>405</v>
      </c>
      <c r="O386" s="190" t="s">
        <v>21</v>
      </c>
      <c r="P386" s="190" t="s">
        <v>35</v>
      </c>
      <c r="Q386" s="190" t="s">
        <v>35</v>
      </c>
      <c r="R386" s="186" t="s">
        <v>14</v>
      </c>
      <c r="S386" s="190" t="s">
        <v>13</v>
      </c>
      <c r="T386" s="190" t="s">
        <v>14</v>
      </c>
      <c r="U386" s="190" t="s">
        <v>14</v>
      </c>
      <c r="V386" s="190" t="s">
        <v>14</v>
      </c>
      <c r="W386" s="190" t="s">
        <v>14</v>
      </c>
      <c r="X386" s="189" t="s">
        <v>409</v>
      </c>
      <c r="Y386" s="191" t="s">
        <v>22</v>
      </c>
      <c r="Z386" s="192">
        <v>44197</v>
      </c>
      <c r="AA386" s="192"/>
      <c r="AB386" s="193" t="s">
        <v>17</v>
      </c>
    </row>
    <row r="387" spans="1:28" s="156" customFormat="1" ht="118.95" customHeight="1" x14ac:dyDescent="0.25">
      <c r="A387" s="268">
        <f t="shared" si="5"/>
        <v>375</v>
      </c>
      <c r="B387" s="186" t="s">
        <v>79</v>
      </c>
      <c r="C387" s="187" t="s">
        <v>1204</v>
      </c>
      <c r="D387" s="187" t="s">
        <v>1832</v>
      </c>
      <c r="E387" s="188" t="s">
        <v>2</v>
      </c>
      <c r="F387" s="189" t="s">
        <v>1780</v>
      </c>
      <c r="G387" s="190" t="s">
        <v>4</v>
      </c>
      <c r="H387" s="190" t="s">
        <v>32</v>
      </c>
      <c r="I387" s="190" t="s">
        <v>50</v>
      </c>
      <c r="J387" s="190" t="s">
        <v>971</v>
      </c>
      <c r="K387" s="190" t="s">
        <v>403</v>
      </c>
      <c r="L387" s="191" t="str">
        <f>IF(K387="","",VLOOKUP(K387,Listas!$O$3:$P$37,2,FALSE))</f>
        <v>SUBDIRECTOR(A) ADMINISTRATIVA Y FINANCIERA</v>
      </c>
      <c r="M387" s="190" t="s">
        <v>547</v>
      </c>
      <c r="N387" s="190" t="s">
        <v>405</v>
      </c>
      <c r="O387" s="190" t="s">
        <v>21</v>
      </c>
      <c r="P387" s="190" t="s">
        <v>35</v>
      </c>
      <c r="Q387" s="190" t="s">
        <v>35</v>
      </c>
      <c r="R387" s="186" t="s">
        <v>14</v>
      </c>
      <c r="S387" s="190" t="s">
        <v>13</v>
      </c>
      <c r="T387" s="190" t="s">
        <v>14</v>
      </c>
      <c r="U387" s="190" t="s">
        <v>14</v>
      </c>
      <c r="V387" s="190" t="s">
        <v>14</v>
      </c>
      <c r="W387" s="190" t="s">
        <v>14</v>
      </c>
      <c r="X387" s="189" t="s">
        <v>553</v>
      </c>
      <c r="Y387" s="191" t="s">
        <v>22</v>
      </c>
      <c r="Z387" s="192">
        <v>43342</v>
      </c>
      <c r="AA387" s="192"/>
      <c r="AB387" s="193" t="s">
        <v>17</v>
      </c>
    </row>
    <row r="388" spans="1:28" s="156" customFormat="1" ht="118.95" customHeight="1" x14ac:dyDescent="0.25">
      <c r="A388" s="268">
        <f t="shared" si="5"/>
        <v>376</v>
      </c>
      <c r="B388" s="186" t="s">
        <v>79</v>
      </c>
      <c r="C388" s="187" t="s">
        <v>1205</v>
      </c>
      <c r="D388" s="187" t="s">
        <v>1833</v>
      </c>
      <c r="E388" s="188" t="s">
        <v>2</v>
      </c>
      <c r="F388" s="189" t="s">
        <v>1780</v>
      </c>
      <c r="G388" s="190" t="s">
        <v>4</v>
      </c>
      <c r="H388" s="190" t="s">
        <v>32</v>
      </c>
      <c r="I388" s="190" t="s">
        <v>50</v>
      </c>
      <c r="J388" s="190" t="s">
        <v>971</v>
      </c>
      <c r="K388" s="190" t="s">
        <v>403</v>
      </c>
      <c r="L388" s="191" t="str">
        <f>IF(K388="","",VLOOKUP(K388,Listas!$O$3:$P$37,2,FALSE))</f>
        <v>SUBDIRECTOR(A) ADMINISTRATIVA Y FINANCIERA</v>
      </c>
      <c r="M388" s="190" t="s">
        <v>547</v>
      </c>
      <c r="N388" s="190" t="s">
        <v>405</v>
      </c>
      <c r="O388" s="190" t="s">
        <v>21</v>
      </c>
      <c r="P388" s="190" t="s">
        <v>35</v>
      </c>
      <c r="Q388" s="190" t="s">
        <v>35</v>
      </c>
      <c r="R388" s="186" t="s">
        <v>14</v>
      </c>
      <c r="S388" s="190" t="s">
        <v>13</v>
      </c>
      <c r="T388" s="190" t="s">
        <v>14</v>
      </c>
      <c r="U388" s="190" t="s">
        <v>14</v>
      </c>
      <c r="V388" s="190" t="s">
        <v>14</v>
      </c>
      <c r="W388" s="190" t="s">
        <v>14</v>
      </c>
      <c r="X388" s="189" t="s">
        <v>553</v>
      </c>
      <c r="Y388" s="191" t="s">
        <v>22</v>
      </c>
      <c r="Z388" s="192">
        <v>43342</v>
      </c>
      <c r="AA388" s="192"/>
      <c r="AB388" s="193" t="s">
        <v>17</v>
      </c>
    </row>
    <row r="389" spans="1:28" s="156" customFormat="1" ht="118.95" customHeight="1" x14ac:dyDescent="0.25">
      <c r="A389" s="268">
        <f t="shared" si="5"/>
        <v>377</v>
      </c>
      <c r="B389" s="186" t="s">
        <v>31</v>
      </c>
      <c r="C389" s="187" t="s">
        <v>1418</v>
      </c>
      <c r="D389" s="187" t="s">
        <v>1453</v>
      </c>
      <c r="E389" s="188" t="s">
        <v>719</v>
      </c>
      <c r="F389" s="189" t="s">
        <v>1455</v>
      </c>
      <c r="G389" s="190" t="s">
        <v>4</v>
      </c>
      <c r="H389" s="190" t="s">
        <v>63</v>
      </c>
      <c r="I389" s="190" t="s">
        <v>73</v>
      </c>
      <c r="J389" s="190" t="s">
        <v>971</v>
      </c>
      <c r="K389" s="190" t="s">
        <v>403</v>
      </c>
      <c r="L389" s="191" t="str">
        <f>IF(K389="","",VLOOKUP(K389,Listas!$O$3:$P$37,2,FALSE))</f>
        <v>SUBDIRECTOR(A) ADMINISTRATIVA Y FINANCIERA</v>
      </c>
      <c r="M389" s="190" t="s">
        <v>1454</v>
      </c>
      <c r="N389" s="190" t="s">
        <v>1456</v>
      </c>
      <c r="O389" s="190" t="s">
        <v>21</v>
      </c>
      <c r="P389" s="190" t="s">
        <v>12</v>
      </c>
      <c r="Q389" s="190" t="s">
        <v>12</v>
      </c>
      <c r="R389" s="186" t="s">
        <v>14</v>
      </c>
      <c r="S389" s="190" t="s">
        <v>13</v>
      </c>
      <c r="T389" s="190" t="s">
        <v>14</v>
      </c>
      <c r="U389" s="190" t="s">
        <v>14</v>
      </c>
      <c r="V389" s="190" t="s">
        <v>14</v>
      </c>
      <c r="W389" s="190" t="s">
        <v>14</v>
      </c>
      <c r="X389" s="189" t="s">
        <v>1457</v>
      </c>
      <c r="Y389" s="191" t="s">
        <v>22</v>
      </c>
      <c r="Z389" s="192">
        <v>43342</v>
      </c>
      <c r="AA389" s="192"/>
      <c r="AB389" s="193" t="s">
        <v>17</v>
      </c>
    </row>
    <row r="390" spans="1:28" s="156" customFormat="1" ht="118.95" customHeight="1" x14ac:dyDescent="0.25">
      <c r="A390" s="268">
        <f t="shared" si="5"/>
        <v>378</v>
      </c>
      <c r="B390" s="186" t="s">
        <v>31</v>
      </c>
      <c r="C390" s="187" t="s">
        <v>1404</v>
      </c>
      <c r="D390" s="187" t="s">
        <v>1413</v>
      </c>
      <c r="E390" s="188" t="s">
        <v>719</v>
      </c>
      <c r="F390" s="189" t="s">
        <v>1307</v>
      </c>
      <c r="G390" s="190" t="s">
        <v>4</v>
      </c>
      <c r="H390" s="190" t="s">
        <v>63</v>
      </c>
      <c r="I390" s="190" t="s">
        <v>81</v>
      </c>
      <c r="J390" s="190" t="s">
        <v>971</v>
      </c>
      <c r="K390" s="190" t="s">
        <v>403</v>
      </c>
      <c r="L390" s="191" t="str">
        <f>IF(K390="","",VLOOKUP(K390,Listas!$O$3:$P$37,2,FALSE))</f>
        <v>SUBDIRECTOR(A) ADMINISTRATIVA Y FINANCIERA</v>
      </c>
      <c r="M390" s="190" t="s">
        <v>1480</v>
      </c>
      <c r="N390" s="190" t="s">
        <v>1461</v>
      </c>
      <c r="O390" s="190" t="s">
        <v>21</v>
      </c>
      <c r="P390" s="190" t="s">
        <v>35</v>
      </c>
      <c r="Q390" s="190" t="s">
        <v>35</v>
      </c>
      <c r="R390" s="186" t="s">
        <v>14</v>
      </c>
      <c r="S390" s="190" t="s">
        <v>13</v>
      </c>
      <c r="T390" s="190" t="s">
        <v>14</v>
      </c>
      <c r="U390" s="190" t="s">
        <v>14</v>
      </c>
      <c r="V390" s="190" t="s">
        <v>14</v>
      </c>
      <c r="W390" s="190" t="s">
        <v>14</v>
      </c>
      <c r="X390" s="189" t="s">
        <v>826</v>
      </c>
      <c r="Y390" s="191" t="s">
        <v>300</v>
      </c>
      <c r="Z390" s="192">
        <v>45292</v>
      </c>
      <c r="AA390" s="192"/>
      <c r="AB390" s="193" t="s">
        <v>17</v>
      </c>
    </row>
    <row r="391" spans="1:28" s="156" customFormat="1" ht="118.95" customHeight="1" x14ac:dyDescent="0.25">
      <c r="A391" s="268">
        <f t="shared" si="5"/>
        <v>379</v>
      </c>
      <c r="B391" s="186" t="s">
        <v>31</v>
      </c>
      <c r="C391" s="187" t="s">
        <v>1458</v>
      </c>
      <c r="D391" s="187" t="s">
        <v>1834</v>
      </c>
      <c r="E391" s="188" t="s">
        <v>719</v>
      </c>
      <c r="F391" s="189" t="s">
        <v>1459</v>
      </c>
      <c r="G391" s="190" t="s">
        <v>4</v>
      </c>
      <c r="H391" s="190" t="s">
        <v>63</v>
      </c>
      <c r="I391" s="190" t="s">
        <v>73</v>
      </c>
      <c r="J391" s="190" t="s">
        <v>971</v>
      </c>
      <c r="K391" s="190" t="s">
        <v>403</v>
      </c>
      <c r="L391" s="191" t="str">
        <f>IF(K391="","",VLOOKUP(K391,Listas!$O$3:$P$37,2,FALSE))</f>
        <v>SUBDIRECTOR(A) ADMINISTRATIVA Y FINANCIERA</v>
      </c>
      <c r="M391" s="190" t="s">
        <v>1481</v>
      </c>
      <c r="N391" s="190" t="s">
        <v>1460</v>
      </c>
      <c r="O391" s="190" t="s">
        <v>10</v>
      </c>
      <c r="P391" s="190" t="s">
        <v>12</v>
      </c>
      <c r="Q391" s="190" t="s">
        <v>35</v>
      </c>
      <c r="R391" s="186" t="s">
        <v>14</v>
      </c>
      <c r="S391" s="190" t="s">
        <v>13</v>
      </c>
      <c r="T391" s="190" t="s">
        <v>14</v>
      </c>
      <c r="U391" s="190" t="s">
        <v>14</v>
      </c>
      <c r="V391" s="190" t="s">
        <v>14</v>
      </c>
      <c r="W391" s="190" t="s">
        <v>14</v>
      </c>
      <c r="X391" s="189" t="s">
        <v>1335</v>
      </c>
      <c r="Y391" s="191" t="s">
        <v>22</v>
      </c>
      <c r="Z391" s="192">
        <v>43687</v>
      </c>
      <c r="AA391" s="192"/>
      <c r="AB391" s="193" t="s">
        <v>17</v>
      </c>
    </row>
    <row r="392" spans="1:28" s="156" customFormat="1" ht="118.95" customHeight="1" x14ac:dyDescent="0.25">
      <c r="A392" s="268">
        <f t="shared" si="5"/>
        <v>380</v>
      </c>
      <c r="B392" s="186" t="s">
        <v>31</v>
      </c>
      <c r="C392" s="187" t="s">
        <v>1466</v>
      </c>
      <c r="D392" s="187" t="s">
        <v>1835</v>
      </c>
      <c r="E392" s="188" t="s">
        <v>719</v>
      </c>
      <c r="F392" s="189" t="s">
        <v>1464</v>
      </c>
      <c r="G392" s="190" t="s">
        <v>4</v>
      </c>
      <c r="H392" s="190" t="s">
        <v>63</v>
      </c>
      <c r="I392" s="190" t="s">
        <v>81</v>
      </c>
      <c r="J392" s="190" t="s">
        <v>971</v>
      </c>
      <c r="K392" s="190" t="s">
        <v>403</v>
      </c>
      <c r="L392" s="191" t="str">
        <f>IF(K392="","",VLOOKUP(K392,Listas!$O$3:$P$37,2,FALSE))</f>
        <v>SUBDIRECTOR(A) ADMINISTRATIVA Y FINANCIERA</v>
      </c>
      <c r="M392" s="190" t="s">
        <v>1482</v>
      </c>
      <c r="N392" s="190" t="s">
        <v>1465</v>
      </c>
      <c r="O392" s="190" t="s">
        <v>34</v>
      </c>
      <c r="P392" s="190" t="s">
        <v>12</v>
      </c>
      <c r="Q392" s="190" t="s">
        <v>12</v>
      </c>
      <c r="R392" s="186" t="s">
        <v>14</v>
      </c>
      <c r="S392" s="190" t="s">
        <v>13</v>
      </c>
      <c r="T392" s="190" t="s">
        <v>13</v>
      </c>
      <c r="U392" s="190" t="s">
        <v>13</v>
      </c>
      <c r="V392" s="190" t="s">
        <v>14</v>
      </c>
      <c r="W392" s="190" t="s">
        <v>14</v>
      </c>
      <c r="X392" s="189" t="s">
        <v>1836</v>
      </c>
      <c r="Y392" s="191" t="s">
        <v>22</v>
      </c>
      <c r="Z392" s="192">
        <v>40909</v>
      </c>
      <c r="AA392" s="192"/>
      <c r="AB392" s="193" t="s">
        <v>17</v>
      </c>
    </row>
    <row r="393" spans="1:28" s="156" customFormat="1" ht="118.95" customHeight="1" x14ac:dyDescent="0.25">
      <c r="A393" s="268">
        <f t="shared" si="5"/>
        <v>381</v>
      </c>
      <c r="B393" s="186" t="s">
        <v>31</v>
      </c>
      <c r="C393" s="187" t="s">
        <v>1462</v>
      </c>
      <c r="D393" s="187" t="s">
        <v>1467</v>
      </c>
      <c r="E393" s="188" t="s">
        <v>719</v>
      </c>
      <c r="F393" s="189" t="s">
        <v>1459</v>
      </c>
      <c r="G393" s="190" t="s">
        <v>4</v>
      </c>
      <c r="H393" s="190" t="s">
        <v>63</v>
      </c>
      <c r="I393" s="190" t="s">
        <v>81</v>
      </c>
      <c r="J393" s="190" t="s">
        <v>971</v>
      </c>
      <c r="K393" s="190" t="s">
        <v>403</v>
      </c>
      <c r="L393" s="191" t="str">
        <f>IF(K393="","",VLOOKUP(K393,Listas!$O$3:$P$37,2,FALSE))</f>
        <v>SUBDIRECTOR(A) ADMINISTRATIVA Y FINANCIERA</v>
      </c>
      <c r="M393" s="190" t="s">
        <v>1483</v>
      </c>
      <c r="N393" s="190" t="s">
        <v>1469</v>
      </c>
      <c r="O393" s="190" t="s">
        <v>10</v>
      </c>
      <c r="P393" s="190" t="s">
        <v>11</v>
      </c>
      <c r="Q393" s="190" t="s">
        <v>35</v>
      </c>
      <c r="R393" s="186" t="s">
        <v>14</v>
      </c>
      <c r="S393" s="190" t="s">
        <v>14</v>
      </c>
      <c r="T393" s="190" t="s">
        <v>13</v>
      </c>
      <c r="U393" s="190" t="s">
        <v>14</v>
      </c>
      <c r="V393" s="190" t="s">
        <v>14</v>
      </c>
      <c r="W393" s="190" t="s">
        <v>14</v>
      </c>
      <c r="X393" s="189" t="s">
        <v>1537</v>
      </c>
      <c r="Y393" s="191" t="s">
        <v>22</v>
      </c>
      <c r="Z393" s="192">
        <v>40909</v>
      </c>
      <c r="AA393" s="192"/>
      <c r="AB393" s="193" t="s">
        <v>17</v>
      </c>
    </row>
    <row r="394" spans="1:28" s="156" customFormat="1" ht="118.95" customHeight="1" x14ac:dyDescent="0.25">
      <c r="A394" s="268">
        <f t="shared" si="5"/>
        <v>382</v>
      </c>
      <c r="B394" s="186" t="s">
        <v>31</v>
      </c>
      <c r="C394" s="187" t="s">
        <v>1463</v>
      </c>
      <c r="D394" s="187" t="s">
        <v>1470</v>
      </c>
      <c r="E394" s="188" t="s">
        <v>719</v>
      </c>
      <c r="F394" s="189" t="s">
        <v>1459</v>
      </c>
      <c r="G394" s="190" t="s">
        <v>4</v>
      </c>
      <c r="H394" s="190" t="s">
        <v>63</v>
      </c>
      <c r="I394" s="190" t="s">
        <v>81</v>
      </c>
      <c r="J394" s="190" t="s">
        <v>971</v>
      </c>
      <c r="K394" s="190" t="s">
        <v>403</v>
      </c>
      <c r="L394" s="191" t="str">
        <f>IF(K394="","",VLOOKUP(K394,Listas!$O$3:$P$37,2,FALSE))</f>
        <v>SUBDIRECTOR(A) ADMINISTRATIVA Y FINANCIERA</v>
      </c>
      <c r="M394" s="190" t="s">
        <v>1468</v>
      </c>
      <c r="N394" s="190" t="s">
        <v>1471</v>
      </c>
      <c r="O394" s="190" t="s">
        <v>21</v>
      </c>
      <c r="P394" s="190" t="s">
        <v>12</v>
      </c>
      <c r="Q394" s="190" t="s">
        <v>12</v>
      </c>
      <c r="R394" s="186" t="s">
        <v>14</v>
      </c>
      <c r="S394" s="190" t="s">
        <v>13</v>
      </c>
      <c r="T394" s="190" t="s">
        <v>13</v>
      </c>
      <c r="U394" s="190" t="s">
        <v>14</v>
      </c>
      <c r="V394" s="190" t="s">
        <v>14</v>
      </c>
      <c r="W394" s="190" t="s">
        <v>14</v>
      </c>
      <c r="X394" s="189" t="s">
        <v>1508</v>
      </c>
      <c r="Y394" s="191" t="s">
        <v>22</v>
      </c>
      <c r="Z394" s="192">
        <v>40909</v>
      </c>
      <c r="AA394" s="192"/>
      <c r="AB394" s="193" t="s">
        <v>17</v>
      </c>
    </row>
    <row r="395" spans="1:28" s="156" customFormat="1" ht="118.95" customHeight="1" x14ac:dyDescent="0.25">
      <c r="A395" s="268">
        <f t="shared" si="5"/>
        <v>383</v>
      </c>
      <c r="B395" s="186" t="s">
        <v>31</v>
      </c>
      <c r="C395" s="187" t="s">
        <v>1305</v>
      </c>
      <c r="D395" s="187" t="s">
        <v>1306</v>
      </c>
      <c r="E395" s="188" t="s">
        <v>719</v>
      </c>
      <c r="F395" s="189" t="s">
        <v>1307</v>
      </c>
      <c r="G395" s="190" t="s">
        <v>4</v>
      </c>
      <c r="H395" s="190" t="s">
        <v>63</v>
      </c>
      <c r="I395" s="190" t="s">
        <v>6</v>
      </c>
      <c r="J395" s="190" t="s">
        <v>971</v>
      </c>
      <c r="K395" s="190" t="s">
        <v>403</v>
      </c>
      <c r="L395" s="191" t="str">
        <f>IF(K395="","",VLOOKUP(K395,Listas!$O$3:$P$37,2,FALSE))</f>
        <v>SUBDIRECTOR(A) ADMINISTRATIVA Y FINANCIERA</v>
      </c>
      <c r="M395" s="190" t="s">
        <v>1474</v>
      </c>
      <c r="N395" s="190" t="s">
        <v>1472</v>
      </c>
      <c r="O395" s="190" t="s">
        <v>1767</v>
      </c>
      <c r="P395" s="190" t="s">
        <v>12</v>
      </c>
      <c r="Q395" s="190" t="s">
        <v>12</v>
      </c>
      <c r="R395" s="186" t="s">
        <v>14</v>
      </c>
      <c r="S395" s="190" t="s">
        <v>13</v>
      </c>
      <c r="T395" s="190" t="s">
        <v>14</v>
      </c>
      <c r="U395" s="190" t="s">
        <v>13</v>
      </c>
      <c r="V395" s="190" t="s">
        <v>13</v>
      </c>
      <c r="W395" s="190" t="s">
        <v>14</v>
      </c>
      <c r="X395" s="189" t="s">
        <v>1308</v>
      </c>
      <c r="Y395" s="191" t="s">
        <v>300</v>
      </c>
      <c r="Z395" s="192">
        <v>44317</v>
      </c>
      <c r="AA395" s="192"/>
      <c r="AB395" s="193" t="s">
        <v>17</v>
      </c>
    </row>
    <row r="396" spans="1:28" s="156" customFormat="1" ht="118.95" customHeight="1" x14ac:dyDescent="0.25">
      <c r="A396" s="268">
        <f t="shared" si="5"/>
        <v>384</v>
      </c>
      <c r="B396" s="186" t="s">
        <v>101</v>
      </c>
      <c r="C396" s="187" t="s">
        <v>1302</v>
      </c>
      <c r="D396" s="187" t="s">
        <v>1670</v>
      </c>
      <c r="E396" s="188" t="s">
        <v>357</v>
      </c>
      <c r="F396" s="189" t="s">
        <v>1473</v>
      </c>
      <c r="G396" s="190" t="s">
        <v>49</v>
      </c>
      <c r="H396" s="190" t="s">
        <v>5</v>
      </c>
      <c r="I396" s="190" t="s">
        <v>359</v>
      </c>
      <c r="J396" s="190" t="s">
        <v>971</v>
      </c>
      <c r="K396" s="190" t="s">
        <v>403</v>
      </c>
      <c r="L396" s="191" t="str">
        <f>IF(K396="","",VLOOKUP(K396,Listas!$O$3:$P$37,2,FALSE))</f>
        <v>SUBDIRECTOR(A) ADMINISTRATIVA Y FINANCIERA</v>
      </c>
      <c r="M396" s="190" t="s">
        <v>1761</v>
      </c>
      <c r="N396" s="190" t="s">
        <v>1475</v>
      </c>
      <c r="O396" s="190" t="s">
        <v>21</v>
      </c>
      <c r="P396" s="190" t="s">
        <v>35</v>
      </c>
      <c r="Q396" s="190" t="s">
        <v>12</v>
      </c>
      <c r="R396" s="186" t="s">
        <v>14</v>
      </c>
      <c r="S396" s="190" t="s">
        <v>13</v>
      </c>
      <c r="T396" s="190" t="s">
        <v>14</v>
      </c>
      <c r="U396" s="190" t="s">
        <v>14</v>
      </c>
      <c r="V396" s="190" t="s">
        <v>14</v>
      </c>
      <c r="W396" s="190" t="s">
        <v>14</v>
      </c>
      <c r="X396" s="189" t="s">
        <v>1308</v>
      </c>
      <c r="Y396" s="191" t="s">
        <v>300</v>
      </c>
      <c r="Z396" s="192">
        <v>44317</v>
      </c>
      <c r="AA396" s="192"/>
      <c r="AB396" s="193" t="s">
        <v>17</v>
      </c>
    </row>
    <row r="397" spans="1:28" s="156" customFormat="1" ht="118.95" customHeight="1" x14ac:dyDescent="0.25">
      <c r="A397" s="268">
        <f t="shared" si="5"/>
        <v>385</v>
      </c>
      <c r="B397" s="186" t="s">
        <v>30</v>
      </c>
      <c r="C397" s="187" t="s">
        <v>1303</v>
      </c>
      <c r="D397" s="187" t="s">
        <v>1671</v>
      </c>
      <c r="E397" s="188" t="s">
        <v>31</v>
      </c>
      <c r="F397" s="189" t="s">
        <v>1717</v>
      </c>
      <c r="G397" s="190" t="s">
        <v>49</v>
      </c>
      <c r="H397" s="190" t="s">
        <v>359</v>
      </c>
      <c r="I397" s="190" t="s">
        <v>359</v>
      </c>
      <c r="J397" s="190" t="s">
        <v>971</v>
      </c>
      <c r="K397" s="190" t="s">
        <v>403</v>
      </c>
      <c r="L397" s="191" t="str">
        <f>IF(K397="","",VLOOKUP(K397,Listas!$O$3:$P$37,2,FALSE))</f>
        <v>SUBDIRECTOR(A) ADMINISTRATIVA Y FINANCIERA</v>
      </c>
      <c r="M397" s="190" t="s">
        <v>1761</v>
      </c>
      <c r="N397" s="190" t="s">
        <v>405</v>
      </c>
      <c r="O397" s="190" t="s">
        <v>10</v>
      </c>
      <c r="P397" s="190" t="s">
        <v>12</v>
      </c>
      <c r="Q397" s="190" t="s">
        <v>35</v>
      </c>
      <c r="R397" s="186" t="s">
        <v>14</v>
      </c>
      <c r="S397" s="190" t="s">
        <v>14</v>
      </c>
      <c r="T397" s="190" t="s">
        <v>14</v>
      </c>
      <c r="U397" s="190" t="s">
        <v>14</v>
      </c>
      <c r="V397" s="190" t="s">
        <v>14</v>
      </c>
      <c r="W397" s="190" t="s">
        <v>14</v>
      </c>
      <c r="X397" s="189" t="s">
        <v>1312</v>
      </c>
      <c r="Y397" s="191" t="s">
        <v>300</v>
      </c>
      <c r="Z397" s="192">
        <v>40848</v>
      </c>
      <c r="AA397" s="192"/>
      <c r="AB397" s="193" t="s">
        <v>17</v>
      </c>
    </row>
    <row r="398" spans="1:28" s="156" customFormat="1" ht="118.95" customHeight="1" x14ac:dyDescent="0.25">
      <c r="A398" s="268">
        <f t="shared" si="5"/>
        <v>386</v>
      </c>
      <c r="B398" s="186" t="s">
        <v>61</v>
      </c>
      <c r="C398" s="187" t="s">
        <v>1062</v>
      </c>
      <c r="D398" s="187" t="s">
        <v>1055</v>
      </c>
      <c r="E398" s="188" t="s">
        <v>61</v>
      </c>
      <c r="F398" s="189" t="s">
        <v>1717</v>
      </c>
      <c r="G398" s="190" t="s">
        <v>359</v>
      </c>
      <c r="H398" s="190" t="s">
        <v>359</v>
      </c>
      <c r="I398" s="190" t="s">
        <v>359</v>
      </c>
      <c r="J398" s="190" t="s">
        <v>971</v>
      </c>
      <c r="K398" s="190" t="s">
        <v>403</v>
      </c>
      <c r="L398" s="191" t="str">
        <f>IF(K398="","",VLOOKUP(K398,Listas!$O$3:$P$37,2,FALSE))</f>
        <v>SUBDIRECTOR(A) ADMINISTRATIVA Y FINANCIERA</v>
      </c>
      <c r="M398" s="190" t="s">
        <v>1761</v>
      </c>
      <c r="N398" s="190" t="s">
        <v>405</v>
      </c>
      <c r="O398" s="190" t="s">
        <v>1767</v>
      </c>
      <c r="P398" s="190" t="s">
        <v>1767</v>
      </c>
      <c r="Q398" s="190" t="s">
        <v>12</v>
      </c>
      <c r="R398" s="186" t="s">
        <v>14</v>
      </c>
      <c r="S398" s="190" t="s">
        <v>14</v>
      </c>
      <c r="T398" s="190" t="s">
        <v>14</v>
      </c>
      <c r="U398" s="190" t="s">
        <v>14</v>
      </c>
      <c r="V398" s="190" t="s">
        <v>14</v>
      </c>
      <c r="W398" s="190" t="s">
        <v>14</v>
      </c>
      <c r="X398" s="189" t="s">
        <v>1312</v>
      </c>
      <c r="Y398" s="191" t="s">
        <v>300</v>
      </c>
      <c r="Z398" s="192">
        <v>40848</v>
      </c>
      <c r="AA398" s="192"/>
      <c r="AB398" s="193" t="s">
        <v>17</v>
      </c>
    </row>
    <row r="399" spans="1:28" s="156" customFormat="1" ht="118.95" customHeight="1" x14ac:dyDescent="0.25">
      <c r="A399" s="268">
        <f t="shared" ref="A399:A462" si="6">+A398+1</f>
        <v>387</v>
      </c>
      <c r="B399" s="186" t="s">
        <v>0</v>
      </c>
      <c r="C399" s="187" t="s">
        <v>554</v>
      </c>
      <c r="D399" s="187" t="s">
        <v>555</v>
      </c>
      <c r="E399" s="188" t="s">
        <v>2</v>
      </c>
      <c r="F399" s="189" t="s">
        <v>556</v>
      </c>
      <c r="G399" s="190" t="s">
        <v>4</v>
      </c>
      <c r="H399" s="190" t="s">
        <v>5</v>
      </c>
      <c r="I399" s="190" t="s">
        <v>50</v>
      </c>
      <c r="J399" s="190" t="s">
        <v>982</v>
      </c>
      <c r="K399" s="190" t="s">
        <v>557</v>
      </c>
      <c r="L399" s="191" t="str">
        <f>IF(K399="","",VLOOKUP(K399,Listas!$O$3:$P$37,2,FALSE))</f>
        <v>SUBDIRECTOR(A) DE CONTROL DISCIPLINARIO INTERNO</v>
      </c>
      <c r="M399" s="190" t="s">
        <v>558</v>
      </c>
      <c r="N399" s="190" t="s">
        <v>559</v>
      </c>
      <c r="O399" s="190" t="s">
        <v>78</v>
      </c>
      <c r="P399" s="190" t="s">
        <v>35</v>
      </c>
      <c r="Q399" s="190" t="s">
        <v>35</v>
      </c>
      <c r="R399" s="186" t="s">
        <v>14</v>
      </c>
      <c r="S399" s="190" t="s">
        <v>13</v>
      </c>
      <c r="T399" s="190" t="s">
        <v>14</v>
      </c>
      <c r="U399" s="190" t="s">
        <v>14</v>
      </c>
      <c r="V399" s="190" t="s">
        <v>13</v>
      </c>
      <c r="W399" s="190" t="s">
        <v>14</v>
      </c>
      <c r="X399" s="189" t="s">
        <v>560</v>
      </c>
      <c r="Y399" s="191" t="s">
        <v>351</v>
      </c>
      <c r="Z399" s="192">
        <v>43291</v>
      </c>
      <c r="AA399" s="192"/>
      <c r="AB399" s="193" t="s">
        <v>17</v>
      </c>
    </row>
    <row r="400" spans="1:28" s="156" customFormat="1" ht="118.95" customHeight="1" x14ac:dyDescent="0.25">
      <c r="A400" s="268">
        <f t="shared" si="6"/>
        <v>388</v>
      </c>
      <c r="B400" s="186" t="s">
        <v>141</v>
      </c>
      <c r="C400" s="187" t="s">
        <v>561</v>
      </c>
      <c r="D400" s="187" t="s">
        <v>562</v>
      </c>
      <c r="E400" s="188" t="s">
        <v>2</v>
      </c>
      <c r="F400" s="189" t="s">
        <v>556</v>
      </c>
      <c r="G400" s="190" t="s">
        <v>4</v>
      </c>
      <c r="H400" s="190" t="s">
        <v>5</v>
      </c>
      <c r="I400" s="190" t="s">
        <v>81</v>
      </c>
      <c r="J400" s="190" t="s">
        <v>982</v>
      </c>
      <c r="K400" s="190" t="s">
        <v>557</v>
      </c>
      <c r="L400" s="191" t="str">
        <f>IF(K400="","",VLOOKUP(K400,Listas!$O$3:$P$37,2,FALSE))</f>
        <v>SUBDIRECTOR(A) DE CONTROL DISCIPLINARIO INTERNO</v>
      </c>
      <c r="M400" s="190" t="s">
        <v>558</v>
      </c>
      <c r="N400" s="190" t="s">
        <v>559</v>
      </c>
      <c r="O400" s="190" t="s">
        <v>21</v>
      </c>
      <c r="P400" s="190" t="s">
        <v>35</v>
      </c>
      <c r="Q400" s="190" t="s">
        <v>35</v>
      </c>
      <c r="R400" s="186" t="s">
        <v>14</v>
      </c>
      <c r="S400" s="190" t="s">
        <v>13</v>
      </c>
      <c r="T400" s="190" t="s">
        <v>13</v>
      </c>
      <c r="U400" s="190" t="s">
        <v>13</v>
      </c>
      <c r="V400" s="190" t="s">
        <v>13</v>
      </c>
      <c r="W400" s="190" t="s">
        <v>14</v>
      </c>
      <c r="X400" s="189" t="s">
        <v>563</v>
      </c>
      <c r="Y400" s="191" t="s">
        <v>22</v>
      </c>
      <c r="Z400" s="192">
        <v>43371</v>
      </c>
      <c r="AA400" s="192"/>
      <c r="AB400" s="193" t="s">
        <v>17</v>
      </c>
    </row>
    <row r="401" spans="1:28" s="156" customFormat="1" ht="118.95" customHeight="1" x14ac:dyDescent="0.25">
      <c r="A401" s="268">
        <f t="shared" si="6"/>
        <v>389</v>
      </c>
      <c r="B401" s="186" t="s">
        <v>141</v>
      </c>
      <c r="C401" s="187" t="s">
        <v>564</v>
      </c>
      <c r="D401" s="187" t="s">
        <v>565</v>
      </c>
      <c r="E401" s="188" t="s">
        <v>2</v>
      </c>
      <c r="F401" s="189" t="s">
        <v>556</v>
      </c>
      <c r="G401" s="190" t="s">
        <v>4</v>
      </c>
      <c r="H401" s="190" t="s">
        <v>63</v>
      </c>
      <c r="I401" s="190" t="s">
        <v>566</v>
      </c>
      <c r="J401" s="190" t="s">
        <v>982</v>
      </c>
      <c r="K401" s="190" t="s">
        <v>557</v>
      </c>
      <c r="L401" s="191" t="str">
        <f>IF(K401="","",VLOOKUP(K401,Listas!$O$3:$P$37,2,FALSE))</f>
        <v>SUBDIRECTOR(A) DE CONTROL DISCIPLINARIO INTERNO</v>
      </c>
      <c r="M401" s="190" t="s">
        <v>558</v>
      </c>
      <c r="N401" s="190" t="s">
        <v>559</v>
      </c>
      <c r="O401" s="190" t="s">
        <v>21</v>
      </c>
      <c r="P401" s="190" t="s">
        <v>11</v>
      </c>
      <c r="Q401" s="190" t="s">
        <v>11</v>
      </c>
      <c r="R401" s="186" t="s">
        <v>14</v>
      </c>
      <c r="S401" s="190" t="s">
        <v>14</v>
      </c>
      <c r="T401" s="190" t="s">
        <v>14</v>
      </c>
      <c r="U401" s="190" t="s">
        <v>14</v>
      </c>
      <c r="V401" s="190" t="s">
        <v>14</v>
      </c>
      <c r="W401" s="190" t="s">
        <v>14</v>
      </c>
      <c r="X401" s="189" t="s">
        <v>567</v>
      </c>
      <c r="Y401" s="191" t="s">
        <v>22</v>
      </c>
      <c r="Z401" s="192">
        <v>43371</v>
      </c>
      <c r="AA401" s="192"/>
      <c r="AB401" s="193" t="s">
        <v>17</v>
      </c>
    </row>
    <row r="402" spans="1:28" s="156" customFormat="1" ht="118.95" customHeight="1" x14ac:dyDescent="0.25">
      <c r="A402" s="268">
        <f t="shared" si="6"/>
        <v>390</v>
      </c>
      <c r="B402" s="186" t="s">
        <v>27</v>
      </c>
      <c r="C402" s="187" t="s">
        <v>568</v>
      </c>
      <c r="D402" s="187" t="s">
        <v>1837</v>
      </c>
      <c r="E402" s="188" t="s">
        <v>2</v>
      </c>
      <c r="F402" s="189" t="s">
        <v>556</v>
      </c>
      <c r="G402" s="190" t="s">
        <v>4</v>
      </c>
      <c r="H402" s="190" t="s">
        <v>5</v>
      </c>
      <c r="I402" s="190" t="s">
        <v>50</v>
      </c>
      <c r="J402" s="190" t="s">
        <v>982</v>
      </c>
      <c r="K402" s="190" t="s">
        <v>557</v>
      </c>
      <c r="L402" s="191" t="str">
        <f>IF(K402="","",VLOOKUP(K402,Listas!$O$3:$P$37,2,FALSE))</f>
        <v>SUBDIRECTOR(A) DE CONTROL DISCIPLINARIO INTERNO</v>
      </c>
      <c r="M402" s="190" t="s">
        <v>558</v>
      </c>
      <c r="N402" s="190" t="s">
        <v>559</v>
      </c>
      <c r="O402" s="190" t="s">
        <v>21</v>
      </c>
      <c r="P402" s="190" t="s">
        <v>11</v>
      </c>
      <c r="Q402" s="190" t="s">
        <v>11</v>
      </c>
      <c r="R402" s="186" t="s">
        <v>14</v>
      </c>
      <c r="S402" s="190" t="s">
        <v>13</v>
      </c>
      <c r="T402" s="190" t="s">
        <v>14</v>
      </c>
      <c r="U402" s="190" t="s">
        <v>14</v>
      </c>
      <c r="V402" s="190" t="s">
        <v>14</v>
      </c>
      <c r="W402" s="190" t="s">
        <v>14</v>
      </c>
      <c r="X402" s="189" t="s">
        <v>569</v>
      </c>
      <c r="Y402" s="191" t="s">
        <v>22</v>
      </c>
      <c r="Z402" s="192">
        <v>43371</v>
      </c>
      <c r="AA402" s="192"/>
      <c r="AB402" s="193" t="s">
        <v>17</v>
      </c>
    </row>
    <row r="403" spans="1:28" s="156" customFormat="1" ht="118.95" customHeight="1" x14ac:dyDescent="0.25">
      <c r="A403" s="268">
        <f t="shared" si="6"/>
        <v>391</v>
      </c>
      <c r="B403" s="186" t="s">
        <v>272</v>
      </c>
      <c r="C403" s="187" t="s">
        <v>570</v>
      </c>
      <c r="D403" s="187" t="s">
        <v>571</v>
      </c>
      <c r="E403" s="188" t="s">
        <v>2</v>
      </c>
      <c r="F403" s="189" t="s">
        <v>556</v>
      </c>
      <c r="G403" s="190" t="s">
        <v>4</v>
      </c>
      <c r="H403" s="190" t="s">
        <v>5</v>
      </c>
      <c r="I403" s="190" t="s">
        <v>50</v>
      </c>
      <c r="J403" s="190" t="s">
        <v>982</v>
      </c>
      <c r="K403" s="190" t="s">
        <v>557</v>
      </c>
      <c r="L403" s="191" t="str">
        <f>IF(K403="","",VLOOKUP(K403,Listas!$O$3:$P$37,2,FALSE))</f>
        <v>SUBDIRECTOR(A) DE CONTROL DISCIPLINARIO INTERNO</v>
      </c>
      <c r="M403" s="190" t="s">
        <v>558</v>
      </c>
      <c r="N403" s="190" t="s">
        <v>559</v>
      </c>
      <c r="O403" s="190" t="s">
        <v>10</v>
      </c>
      <c r="P403" s="190" t="s">
        <v>35</v>
      </c>
      <c r="Q403" s="190" t="s">
        <v>35</v>
      </c>
      <c r="R403" s="186" t="s">
        <v>14</v>
      </c>
      <c r="S403" s="190" t="s">
        <v>13</v>
      </c>
      <c r="T403" s="190" t="s">
        <v>13</v>
      </c>
      <c r="U403" s="190" t="s">
        <v>13</v>
      </c>
      <c r="V403" s="190" t="s">
        <v>13</v>
      </c>
      <c r="W403" s="190" t="s">
        <v>14</v>
      </c>
      <c r="X403" s="189" t="s">
        <v>1838</v>
      </c>
      <c r="Y403" s="191" t="s">
        <v>347</v>
      </c>
      <c r="Z403" s="192">
        <v>43299</v>
      </c>
      <c r="AA403" s="192"/>
      <c r="AB403" s="193" t="s">
        <v>17</v>
      </c>
    </row>
    <row r="404" spans="1:28" s="156" customFormat="1" ht="118.95" customHeight="1" x14ac:dyDescent="0.25">
      <c r="A404" s="268">
        <f t="shared" si="6"/>
        <v>392</v>
      </c>
      <c r="B404" s="186" t="s">
        <v>94</v>
      </c>
      <c r="C404" s="187" t="s">
        <v>1315</v>
      </c>
      <c r="D404" s="187" t="s">
        <v>1839</v>
      </c>
      <c r="E404" s="188" t="s">
        <v>719</v>
      </c>
      <c r="F404" s="189" t="s">
        <v>1316</v>
      </c>
      <c r="G404" s="190" t="s">
        <v>4</v>
      </c>
      <c r="H404" s="190" t="s">
        <v>5</v>
      </c>
      <c r="I404" s="190" t="s">
        <v>81</v>
      </c>
      <c r="J404" s="190" t="s">
        <v>982</v>
      </c>
      <c r="K404" s="190" t="s">
        <v>557</v>
      </c>
      <c r="L404" s="191" t="str">
        <f>IF(K404="","",VLOOKUP(K404,Listas!$O$3:$P$37,2,FALSE))</f>
        <v>SUBDIRECTOR(A) DE CONTROL DISCIPLINARIO INTERNO</v>
      </c>
      <c r="M404" s="190" t="s">
        <v>558</v>
      </c>
      <c r="N404" s="190" t="s">
        <v>559</v>
      </c>
      <c r="O404" s="190" t="s">
        <v>10</v>
      </c>
      <c r="P404" s="190" t="s">
        <v>12</v>
      </c>
      <c r="Q404" s="190" t="s">
        <v>12</v>
      </c>
      <c r="R404" s="186" t="s">
        <v>14</v>
      </c>
      <c r="S404" s="190" t="s">
        <v>13</v>
      </c>
      <c r="T404" s="190" t="s">
        <v>14</v>
      </c>
      <c r="U404" s="190" t="s">
        <v>14</v>
      </c>
      <c r="V404" s="190" t="s">
        <v>14</v>
      </c>
      <c r="W404" s="190" t="s">
        <v>14</v>
      </c>
      <c r="X404" s="189" t="s">
        <v>1312</v>
      </c>
      <c r="Y404" s="191" t="s">
        <v>300</v>
      </c>
      <c r="Z404" s="192">
        <v>41275</v>
      </c>
      <c r="AA404" s="192"/>
      <c r="AB404" s="193" t="s">
        <v>17</v>
      </c>
    </row>
    <row r="405" spans="1:28" s="156" customFormat="1" ht="118.95" customHeight="1" x14ac:dyDescent="0.25">
      <c r="A405" s="268">
        <f t="shared" si="6"/>
        <v>393</v>
      </c>
      <c r="B405" s="186" t="s">
        <v>101</v>
      </c>
      <c r="C405" s="187" t="s">
        <v>1302</v>
      </c>
      <c r="D405" s="187" t="s">
        <v>1670</v>
      </c>
      <c r="E405" s="188" t="s">
        <v>357</v>
      </c>
      <c r="F405" s="189" t="s">
        <v>1314</v>
      </c>
      <c r="G405" s="190" t="s">
        <v>49</v>
      </c>
      <c r="H405" s="190" t="s">
        <v>5</v>
      </c>
      <c r="I405" s="190" t="s">
        <v>359</v>
      </c>
      <c r="J405" s="190" t="s">
        <v>982</v>
      </c>
      <c r="K405" s="190" t="s">
        <v>557</v>
      </c>
      <c r="L405" s="191" t="str">
        <f>IF(K405="","",VLOOKUP(K405,Listas!$O$3:$P$37,2,FALSE))</f>
        <v>SUBDIRECTOR(A) DE CONTROL DISCIPLINARIO INTERNO</v>
      </c>
      <c r="M405" s="190" t="s">
        <v>558</v>
      </c>
      <c r="N405" s="190" t="s">
        <v>559</v>
      </c>
      <c r="O405" s="190" t="s">
        <v>1767</v>
      </c>
      <c r="P405" s="190" t="s">
        <v>11</v>
      </c>
      <c r="Q405" s="190" t="s">
        <v>35</v>
      </c>
      <c r="R405" s="186" t="s">
        <v>14</v>
      </c>
      <c r="S405" s="190" t="s">
        <v>13</v>
      </c>
      <c r="T405" s="190" t="s">
        <v>13</v>
      </c>
      <c r="U405" s="190" t="s">
        <v>14</v>
      </c>
      <c r="V405" s="190" t="s">
        <v>13</v>
      </c>
      <c r="W405" s="190" t="s">
        <v>14</v>
      </c>
      <c r="X405" s="189" t="s">
        <v>1312</v>
      </c>
      <c r="Y405" s="191" t="s">
        <v>300</v>
      </c>
      <c r="Z405" s="192">
        <v>40848</v>
      </c>
      <c r="AA405" s="192"/>
      <c r="AB405" s="193" t="s">
        <v>17</v>
      </c>
    </row>
    <row r="406" spans="1:28" s="156" customFormat="1" ht="118.95" customHeight="1" x14ac:dyDescent="0.25">
      <c r="A406" s="268">
        <f t="shared" si="6"/>
        <v>394</v>
      </c>
      <c r="B406" s="186" t="s">
        <v>30</v>
      </c>
      <c r="C406" s="187" t="s">
        <v>1303</v>
      </c>
      <c r="D406" s="187" t="s">
        <v>1671</v>
      </c>
      <c r="E406" s="188" t="s">
        <v>31</v>
      </c>
      <c r="F406" s="189" t="s">
        <v>1314</v>
      </c>
      <c r="G406" s="190" t="s">
        <v>49</v>
      </c>
      <c r="H406" s="190" t="s">
        <v>5</v>
      </c>
      <c r="I406" s="190" t="s">
        <v>359</v>
      </c>
      <c r="J406" s="190" t="s">
        <v>982</v>
      </c>
      <c r="K406" s="190" t="s">
        <v>557</v>
      </c>
      <c r="L406" s="191" t="str">
        <f>IF(K406="","",VLOOKUP(K406,Listas!$O$3:$P$37,2,FALSE))</f>
        <v>SUBDIRECTOR(A) DE CONTROL DISCIPLINARIO INTERNO</v>
      </c>
      <c r="M406" s="190" t="s">
        <v>558</v>
      </c>
      <c r="N406" s="190" t="s">
        <v>559</v>
      </c>
      <c r="O406" s="190" t="s">
        <v>1767</v>
      </c>
      <c r="P406" s="190" t="s">
        <v>11</v>
      </c>
      <c r="Q406" s="190" t="s">
        <v>11</v>
      </c>
      <c r="R406" s="186" t="s">
        <v>14</v>
      </c>
      <c r="S406" s="190" t="s">
        <v>14</v>
      </c>
      <c r="T406" s="190" t="s">
        <v>14</v>
      </c>
      <c r="U406" s="190" t="s">
        <v>14</v>
      </c>
      <c r="V406" s="190" t="s">
        <v>14</v>
      </c>
      <c r="W406" s="190" t="s">
        <v>14</v>
      </c>
      <c r="X406" s="189" t="s">
        <v>1312</v>
      </c>
      <c r="Y406" s="191" t="s">
        <v>300</v>
      </c>
      <c r="Z406" s="192">
        <v>40848</v>
      </c>
      <c r="AA406" s="192"/>
      <c r="AB406" s="193" t="s">
        <v>17</v>
      </c>
    </row>
    <row r="407" spans="1:28" s="156" customFormat="1" ht="118.95" customHeight="1" x14ac:dyDescent="0.25">
      <c r="A407" s="268">
        <f t="shared" si="6"/>
        <v>395</v>
      </c>
      <c r="B407" s="186" t="s">
        <v>61</v>
      </c>
      <c r="C407" s="187" t="s">
        <v>1062</v>
      </c>
      <c r="D407" s="187" t="s">
        <v>1055</v>
      </c>
      <c r="E407" s="188" t="s">
        <v>61</v>
      </c>
      <c r="F407" s="189" t="s">
        <v>1314</v>
      </c>
      <c r="G407" s="190" t="s">
        <v>4</v>
      </c>
      <c r="H407" s="190" t="s">
        <v>32</v>
      </c>
      <c r="I407" s="190" t="s">
        <v>359</v>
      </c>
      <c r="J407" s="190" t="s">
        <v>982</v>
      </c>
      <c r="K407" s="190" t="s">
        <v>557</v>
      </c>
      <c r="L407" s="191" t="str">
        <f>IF(K407="","",VLOOKUP(K407,Listas!$O$3:$P$37,2,FALSE))</f>
        <v>SUBDIRECTOR(A) DE CONTROL DISCIPLINARIO INTERNO</v>
      </c>
      <c r="M407" s="190" t="s">
        <v>558</v>
      </c>
      <c r="N407" s="190" t="s">
        <v>559</v>
      </c>
      <c r="O407" s="190" t="s">
        <v>21</v>
      </c>
      <c r="P407" s="190" t="s">
        <v>1767</v>
      </c>
      <c r="Q407" s="190" t="s">
        <v>35</v>
      </c>
      <c r="R407" s="186" t="s">
        <v>14</v>
      </c>
      <c r="S407" s="190" t="s">
        <v>14</v>
      </c>
      <c r="T407" s="190" t="s">
        <v>14</v>
      </c>
      <c r="U407" s="190" t="s">
        <v>14</v>
      </c>
      <c r="V407" s="190" t="s">
        <v>14</v>
      </c>
      <c r="W407" s="190" t="s">
        <v>14</v>
      </c>
      <c r="X407" s="189" t="s">
        <v>1312</v>
      </c>
      <c r="Y407" s="191" t="s">
        <v>300</v>
      </c>
      <c r="Z407" s="192">
        <v>40848</v>
      </c>
      <c r="AA407" s="192"/>
      <c r="AB407" s="193" t="s">
        <v>17</v>
      </c>
    </row>
    <row r="408" spans="1:28" s="156" customFormat="1" ht="118.95" customHeight="1" x14ac:dyDescent="0.25">
      <c r="A408" s="268">
        <f t="shared" si="6"/>
        <v>396</v>
      </c>
      <c r="B408" s="186" t="s">
        <v>27</v>
      </c>
      <c r="C408" s="187" t="s">
        <v>29</v>
      </c>
      <c r="D408" s="187" t="s">
        <v>1840</v>
      </c>
      <c r="E408" s="188" t="s">
        <v>2</v>
      </c>
      <c r="F408" s="196" t="s">
        <v>591</v>
      </c>
      <c r="G408" s="195" t="s">
        <v>4</v>
      </c>
      <c r="H408" s="195" t="s">
        <v>63</v>
      </c>
      <c r="I408" s="195" t="s">
        <v>50</v>
      </c>
      <c r="J408" s="195" t="s">
        <v>1038</v>
      </c>
      <c r="K408" s="195" t="s">
        <v>592</v>
      </c>
      <c r="L408" s="191" t="str">
        <f>IF(K408="","",VLOOKUP(K408,Listas!$O$3:$P$37,2,FALSE))</f>
        <v>DIRECTOR(A) REGIONAL ANDINA</v>
      </c>
      <c r="M408" s="195" t="s">
        <v>593</v>
      </c>
      <c r="N408" s="195" t="s">
        <v>594</v>
      </c>
      <c r="O408" s="195" t="s">
        <v>21</v>
      </c>
      <c r="P408" s="195" t="s">
        <v>35</v>
      </c>
      <c r="Q408" s="195" t="s">
        <v>11</v>
      </c>
      <c r="R408" s="186" t="s">
        <v>14</v>
      </c>
      <c r="S408" s="195" t="s">
        <v>14</v>
      </c>
      <c r="T408" s="195" t="s">
        <v>14</v>
      </c>
      <c r="U408" s="195" t="s">
        <v>14</v>
      </c>
      <c r="V408" s="195" t="s">
        <v>14</v>
      </c>
      <c r="W408" s="195" t="s">
        <v>14</v>
      </c>
      <c r="X408" s="196" t="s">
        <v>595</v>
      </c>
      <c r="Y408" s="197" t="s">
        <v>22</v>
      </c>
      <c r="Z408" s="198">
        <v>44757</v>
      </c>
      <c r="AA408" s="198"/>
      <c r="AB408" s="193" t="s">
        <v>17</v>
      </c>
    </row>
    <row r="409" spans="1:28" s="156" customFormat="1" ht="118.95" customHeight="1" x14ac:dyDescent="0.25">
      <c r="A409" s="268">
        <f t="shared" si="6"/>
        <v>397</v>
      </c>
      <c r="B409" s="186" t="s">
        <v>27</v>
      </c>
      <c r="C409" s="187" t="s">
        <v>1207</v>
      </c>
      <c r="D409" s="187" t="s">
        <v>582</v>
      </c>
      <c r="E409" s="188" t="s">
        <v>2</v>
      </c>
      <c r="F409" s="196" t="s">
        <v>1841</v>
      </c>
      <c r="G409" s="195" t="s">
        <v>4</v>
      </c>
      <c r="H409" s="195" t="s">
        <v>63</v>
      </c>
      <c r="I409" s="195" t="s">
        <v>50</v>
      </c>
      <c r="J409" s="195" t="s">
        <v>1038</v>
      </c>
      <c r="K409" s="195" t="s">
        <v>592</v>
      </c>
      <c r="L409" s="191" t="str">
        <f>IF(K409="","",VLOOKUP(K409,Listas!$O$3:$P$37,2,FALSE))</f>
        <v>DIRECTOR(A) REGIONAL ANDINA</v>
      </c>
      <c r="M409" s="195" t="s">
        <v>593</v>
      </c>
      <c r="N409" s="195" t="s">
        <v>594</v>
      </c>
      <c r="O409" s="195" t="s">
        <v>21</v>
      </c>
      <c r="P409" s="195" t="s">
        <v>35</v>
      </c>
      <c r="Q409" s="195" t="s">
        <v>11</v>
      </c>
      <c r="R409" s="186" t="s">
        <v>14</v>
      </c>
      <c r="S409" s="195" t="s">
        <v>13</v>
      </c>
      <c r="T409" s="195" t="s">
        <v>13</v>
      </c>
      <c r="U409" s="195" t="s">
        <v>14</v>
      </c>
      <c r="V409" s="195" t="s">
        <v>14</v>
      </c>
      <c r="W409" s="195" t="s">
        <v>14</v>
      </c>
      <c r="X409" s="196" t="s">
        <v>596</v>
      </c>
      <c r="Y409" s="197" t="s">
        <v>22</v>
      </c>
      <c r="Z409" s="198">
        <v>44757</v>
      </c>
      <c r="AA409" s="198"/>
      <c r="AB409" s="193" t="s">
        <v>17</v>
      </c>
    </row>
    <row r="410" spans="1:28" s="156" customFormat="1" ht="118.95" customHeight="1" x14ac:dyDescent="0.25">
      <c r="A410" s="268">
        <f t="shared" si="6"/>
        <v>398</v>
      </c>
      <c r="B410" s="186" t="s">
        <v>53</v>
      </c>
      <c r="C410" s="187" t="s">
        <v>730</v>
      </c>
      <c r="D410" s="187" t="s">
        <v>589</v>
      </c>
      <c r="E410" s="188" t="s">
        <v>2</v>
      </c>
      <c r="F410" s="196" t="s">
        <v>1842</v>
      </c>
      <c r="G410" s="195" t="s">
        <v>4</v>
      </c>
      <c r="H410" s="195" t="s">
        <v>63</v>
      </c>
      <c r="I410" s="195" t="s">
        <v>50</v>
      </c>
      <c r="J410" s="195" t="s">
        <v>1038</v>
      </c>
      <c r="K410" s="195" t="s">
        <v>592</v>
      </c>
      <c r="L410" s="191" t="str">
        <f>IF(K410="","",VLOOKUP(K410,Listas!$O$3:$P$37,2,FALSE))</f>
        <v>DIRECTOR(A) REGIONAL ANDINA</v>
      </c>
      <c r="M410" s="195" t="s">
        <v>593</v>
      </c>
      <c r="N410" s="195" t="s">
        <v>594</v>
      </c>
      <c r="O410" s="195" t="s">
        <v>21</v>
      </c>
      <c r="P410" s="195" t="s">
        <v>35</v>
      </c>
      <c r="Q410" s="195" t="s">
        <v>11</v>
      </c>
      <c r="R410" s="186" t="s">
        <v>14</v>
      </c>
      <c r="S410" s="195" t="s">
        <v>13</v>
      </c>
      <c r="T410" s="195" t="s">
        <v>14</v>
      </c>
      <c r="U410" s="195" t="s">
        <v>14</v>
      </c>
      <c r="V410" s="195" t="s">
        <v>14</v>
      </c>
      <c r="W410" s="195" t="s">
        <v>14</v>
      </c>
      <c r="X410" s="196" t="s">
        <v>597</v>
      </c>
      <c r="Y410" s="197" t="s">
        <v>22</v>
      </c>
      <c r="Z410" s="198">
        <v>44757</v>
      </c>
      <c r="AA410" s="198"/>
      <c r="AB410" s="193" t="s">
        <v>17</v>
      </c>
    </row>
    <row r="411" spans="1:28" s="156" customFormat="1" ht="118.95" customHeight="1" x14ac:dyDescent="0.25">
      <c r="A411" s="268">
        <f t="shared" si="6"/>
        <v>399</v>
      </c>
      <c r="B411" s="186" t="s">
        <v>123</v>
      </c>
      <c r="C411" s="187" t="s">
        <v>1206</v>
      </c>
      <c r="D411" s="187" t="s">
        <v>598</v>
      </c>
      <c r="E411" s="188" t="s">
        <v>2</v>
      </c>
      <c r="F411" s="196" t="s">
        <v>599</v>
      </c>
      <c r="G411" s="195" t="s">
        <v>4</v>
      </c>
      <c r="H411" s="195" t="s">
        <v>63</v>
      </c>
      <c r="I411" s="195" t="s">
        <v>50</v>
      </c>
      <c r="J411" s="195" t="s">
        <v>1038</v>
      </c>
      <c r="K411" s="195" t="s">
        <v>592</v>
      </c>
      <c r="L411" s="191" t="str">
        <f>IF(K411="","",VLOOKUP(K411,Listas!$O$3:$P$37,2,FALSE))</f>
        <v>DIRECTOR(A) REGIONAL ANDINA</v>
      </c>
      <c r="M411" s="195" t="s">
        <v>593</v>
      </c>
      <c r="N411" s="195" t="s">
        <v>600</v>
      </c>
      <c r="O411" s="195" t="s">
        <v>34</v>
      </c>
      <c r="P411" s="195" t="s">
        <v>35</v>
      </c>
      <c r="Q411" s="195" t="s">
        <v>11</v>
      </c>
      <c r="R411" s="186" t="s">
        <v>14</v>
      </c>
      <c r="S411" s="195" t="s">
        <v>14</v>
      </c>
      <c r="T411" s="195" t="s">
        <v>14</v>
      </c>
      <c r="U411" s="195" t="s">
        <v>14</v>
      </c>
      <c r="V411" s="195" t="s">
        <v>14</v>
      </c>
      <c r="W411" s="195" t="s">
        <v>14</v>
      </c>
      <c r="X411" s="196" t="s">
        <v>601</v>
      </c>
      <c r="Y411" s="197" t="s">
        <v>150</v>
      </c>
      <c r="Z411" s="198">
        <v>44757</v>
      </c>
      <c r="AA411" s="198"/>
      <c r="AB411" s="193" t="s">
        <v>17</v>
      </c>
    </row>
    <row r="412" spans="1:28" s="156" customFormat="1" ht="118.95" customHeight="1" x14ac:dyDescent="0.25">
      <c r="A412" s="268">
        <f t="shared" si="6"/>
        <v>400</v>
      </c>
      <c r="B412" s="186" t="s">
        <v>0</v>
      </c>
      <c r="C412" s="187" t="s">
        <v>1208</v>
      </c>
      <c r="D412" s="187" t="s">
        <v>602</v>
      </c>
      <c r="E412" s="188" t="s">
        <v>2</v>
      </c>
      <c r="F412" s="196" t="s">
        <v>603</v>
      </c>
      <c r="G412" s="195" t="s">
        <v>4</v>
      </c>
      <c r="H412" s="195" t="s">
        <v>5</v>
      </c>
      <c r="I412" s="195" t="s">
        <v>50</v>
      </c>
      <c r="J412" s="195" t="s">
        <v>1038</v>
      </c>
      <c r="K412" s="195" t="s">
        <v>592</v>
      </c>
      <c r="L412" s="191" t="str">
        <f>IF(K412="","",VLOOKUP(K412,Listas!$O$3:$P$37,2,FALSE))</f>
        <v>DIRECTOR(A) REGIONAL ANDINA</v>
      </c>
      <c r="M412" s="195" t="s">
        <v>593</v>
      </c>
      <c r="N412" s="195" t="s">
        <v>604</v>
      </c>
      <c r="O412" s="195" t="s">
        <v>21</v>
      </c>
      <c r="P412" s="195" t="s">
        <v>35</v>
      </c>
      <c r="Q412" s="195" t="s">
        <v>11</v>
      </c>
      <c r="R412" s="186" t="s">
        <v>14</v>
      </c>
      <c r="S412" s="195" t="s">
        <v>13</v>
      </c>
      <c r="T412" s="195" t="s">
        <v>13</v>
      </c>
      <c r="U412" s="195" t="s">
        <v>13</v>
      </c>
      <c r="V412" s="195" t="s">
        <v>14</v>
      </c>
      <c r="W412" s="195" t="s">
        <v>14</v>
      </c>
      <c r="X412" s="196" t="s">
        <v>605</v>
      </c>
      <c r="Y412" s="197" t="s">
        <v>22</v>
      </c>
      <c r="Z412" s="198">
        <v>44757</v>
      </c>
      <c r="AA412" s="198"/>
      <c r="AB412" s="193" t="s">
        <v>17</v>
      </c>
    </row>
    <row r="413" spans="1:28" s="156" customFormat="1" ht="118.95" customHeight="1" x14ac:dyDescent="0.25">
      <c r="A413" s="268">
        <f t="shared" si="6"/>
        <v>401</v>
      </c>
      <c r="B413" s="186" t="s">
        <v>27</v>
      </c>
      <c r="C413" s="187" t="s">
        <v>574</v>
      </c>
      <c r="D413" s="187" t="s">
        <v>575</v>
      </c>
      <c r="E413" s="188" t="s">
        <v>2</v>
      </c>
      <c r="F413" s="196" t="s">
        <v>599</v>
      </c>
      <c r="G413" s="195" t="s">
        <v>4</v>
      </c>
      <c r="H413" s="195" t="s">
        <v>63</v>
      </c>
      <c r="I413" s="195" t="s">
        <v>50</v>
      </c>
      <c r="J413" s="195" t="s">
        <v>1038</v>
      </c>
      <c r="K413" s="195" t="s">
        <v>592</v>
      </c>
      <c r="L413" s="191" t="str">
        <f>IF(K413="","",VLOOKUP(K413,Listas!$O$3:$P$37,2,FALSE))</f>
        <v>DIRECTOR(A) REGIONAL ANDINA</v>
      </c>
      <c r="M413" s="195" t="s">
        <v>593</v>
      </c>
      <c r="N413" s="195" t="s">
        <v>606</v>
      </c>
      <c r="O413" s="195" t="s">
        <v>21</v>
      </c>
      <c r="P413" s="195" t="s">
        <v>35</v>
      </c>
      <c r="Q413" s="195" t="s">
        <v>11</v>
      </c>
      <c r="R413" s="186" t="s">
        <v>14</v>
      </c>
      <c r="S413" s="195" t="s">
        <v>14</v>
      </c>
      <c r="T413" s="195" t="s">
        <v>13</v>
      </c>
      <c r="U413" s="195" t="s">
        <v>13</v>
      </c>
      <c r="V413" s="195" t="s">
        <v>13</v>
      </c>
      <c r="W413" s="195" t="s">
        <v>14</v>
      </c>
      <c r="X413" s="196" t="s">
        <v>607</v>
      </c>
      <c r="Y413" s="197" t="s">
        <v>22</v>
      </c>
      <c r="Z413" s="198">
        <v>44757</v>
      </c>
      <c r="AA413" s="198"/>
      <c r="AB413" s="193" t="s">
        <v>17</v>
      </c>
    </row>
    <row r="414" spans="1:28" s="156" customFormat="1" ht="118.95" customHeight="1" x14ac:dyDescent="0.25">
      <c r="A414" s="268">
        <f t="shared" si="6"/>
        <v>402</v>
      </c>
      <c r="B414" s="186" t="s">
        <v>27</v>
      </c>
      <c r="C414" s="187" t="s">
        <v>1209</v>
      </c>
      <c r="D414" s="187" t="s">
        <v>608</v>
      </c>
      <c r="E414" s="188" t="s">
        <v>2</v>
      </c>
      <c r="F414" s="196" t="s">
        <v>609</v>
      </c>
      <c r="G414" s="195" t="s">
        <v>4</v>
      </c>
      <c r="H414" s="195" t="s">
        <v>63</v>
      </c>
      <c r="I414" s="195" t="s">
        <v>50</v>
      </c>
      <c r="J414" s="195" t="s">
        <v>1038</v>
      </c>
      <c r="K414" s="195" t="s">
        <v>592</v>
      </c>
      <c r="L414" s="191" t="str">
        <f>IF(K414="","",VLOOKUP(K414,Listas!$O$3:$P$37,2,FALSE))</f>
        <v>DIRECTOR(A) REGIONAL ANDINA</v>
      </c>
      <c r="M414" s="195" t="s">
        <v>593</v>
      </c>
      <c r="N414" s="195" t="s">
        <v>606</v>
      </c>
      <c r="O414" s="195" t="s">
        <v>34</v>
      </c>
      <c r="P414" s="195" t="s">
        <v>35</v>
      </c>
      <c r="Q414" s="195" t="s">
        <v>11</v>
      </c>
      <c r="R414" s="186" t="s">
        <v>14</v>
      </c>
      <c r="S414" s="195" t="s">
        <v>13</v>
      </c>
      <c r="T414" s="195" t="s">
        <v>13</v>
      </c>
      <c r="U414" s="195" t="s">
        <v>13</v>
      </c>
      <c r="V414" s="195" t="s">
        <v>13</v>
      </c>
      <c r="W414" s="195" t="s">
        <v>14</v>
      </c>
      <c r="X414" s="196" t="s">
        <v>610</v>
      </c>
      <c r="Y414" s="197" t="s">
        <v>150</v>
      </c>
      <c r="Z414" s="198">
        <v>44757</v>
      </c>
      <c r="AA414" s="198"/>
      <c r="AB414" s="193" t="s">
        <v>17</v>
      </c>
    </row>
    <row r="415" spans="1:28" s="156" customFormat="1" ht="118.95" customHeight="1" x14ac:dyDescent="0.25">
      <c r="A415" s="268">
        <f t="shared" si="6"/>
        <v>403</v>
      </c>
      <c r="B415" s="186" t="s">
        <v>236</v>
      </c>
      <c r="C415" s="187" t="s">
        <v>775</v>
      </c>
      <c r="D415" s="187" t="s">
        <v>611</v>
      </c>
      <c r="E415" s="188" t="s">
        <v>2</v>
      </c>
      <c r="F415" s="196" t="s">
        <v>612</v>
      </c>
      <c r="G415" s="195" t="s">
        <v>4</v>
      </c>
      <c r="H415" s="195" t="s">
        <v>63</v>
      </c>
      <c r="I415" s="195" t="s">
        <v>50</v>
      </c>
      <c r="J415" s="195" t="s">
        <v>1038</v>
      </c>
      <c r="K415" s="195" t="s">
        <v>592</v>
      </c>
      <c r="L415" s="191" t="str">
        <f>IF(K415="","",VLOOKUP(K415,Listas!$O$3:$P$37,2,FALSE))</f>
        <v>DIRECTOR(A) REGIONAL ANDINA</v>
      </c>
      <c r="M415" s="195" t="s">
        <v>593</v>
      </c>
      <c r="N415" s="195" t="s">
        <v>606</v>
      </c>
      <c r="O415" s="195" t="s">
        <v>21</v>
      </c>
      <c r="P415" s="195" t="s">
        <v>35</v>
      </c>
      <c r="Q415" s="195" t="s">
        <v>11</v>
      </c>
      <c r="R415" s="186" t="s">
        <v>14</v>
      </c>
      <c r="S415" s="195" t="s">
        <v>14</v>
      </c>
      <c r="T415" s="195" t="s">
        <v>13</v>
      </c>
      <c r="U415" s="195" t="s">
        <v>13</v>
      </c>
      <c r="V415" s="195" t="s">
        <v>13</v>
      </c>
      <c r="W415" s="195" t="s">
        <v>14</v>
      </c>
      <c r="X415" s="196" t="s">
        <v>1851</v>
      </c>
      <c r="Y415" s="197" t="s">
        <v>22</v>
      </c>
      <c r="Z415" s="198">
        <v>44757</v>
      </c>
      <c r="AA415" s="198"/>
      <c r="AB415" s="193" t="s">
        <v>17</v>
      </c>
    </row>
    <row r="416" spans="1:28" s="156" customFormat="1" ht="118.95" customHeight="1" x14ac:dyDescent="0.25">
      <c r="A416" s="268">
        <f t="shared" si="6"/>
        <v>404</v>
      </c>
      <c r="B416" s="186" t="s">
        <v>46</v>
      </c>
      <c r="C416" s="187" t="s">
        <v>578</v>
      </c>
      <c r="D416" s="187" t="s">
        <v>1275</v>
      </c>
      <c r="E416" s="188" t="s">
        <v>2</v>
      </c>
      <c r="F416" s="196" t="s">
        <v>15</v>
      </c>
      <c r="G416" s="195" t="s">
        <v>4</v>
      </c>
      <c r="H416" s="195" t="s">
        <v>32</v>
      </c>
      <c r="I416" s="195" t="s">
        <v>359</v>
      </c>
      <c r="J416" s="195" t="s">
        <v>1038</v>
      </c>
      <c r="K416" s="195" t="s">
        <v>592</v>
      </c>
      <c r="L416" s="191" t="str">
        <f>IF(K416="","",VLOOKUP(K416,Listas!$O$3:$P$37,2,FALSE))</f>
        <v>DIRECTOR(A) REGIONAL ANDINA</v>
      </c>
      <c r="M416" s="195" t="s">
        <v>593</v>
      </c>
      <c r="N416" s="195" t="s">
        <v>606</v>
      </c>
      <c r="O416" s="195" t="s">
        <v>34</v>
      </c>
      <c r="P416" s="195" t="s">
        <v>35</v>
      </c>
      <c r="Q416" s="195" t="s">
        <v>11</v>
      </c>
      <c r="R416" s="186" t="s">
        <v>14</v>
      </c>
      <c r="S416" s="195" t="s">
        <v>13</v>
      </c>
      <c r="T416" s="195" t="s">
        <v>14</v>
      </c>
      <c r="U416" s="195" t="s">
        <v>14</v>
      </c>
      <c r="V416" s="195" t="s">
        <v>14</v>
      </c>
      <c r="W416" s="195" t="s">
        <v>14</v>
      </c>
      <c r="X416" s="196" t="s">
        <v>613</v>
      </c>
      <c r="Y416" s="197" t="s">
        <v>150</v>
      </c>
      <c r="Z416" s="198">
        <v>44757</v>
      </c>
      <c r="AA416" s="198"/>
      <c r="AB416" s="193" t="s">
        <v>17</v>
      </c>
    </row>
    <row r="417" spans="1:28" s="156" customFormat="1" ht="118.95" customHeight="1" x14ac:dyDescent="0.25">
      <c r="A417" s="268">
        <f t="shared" si="6"/>
        <v>405</v>
      </c>
      <c r="B417" s="186" t="s">
        <v>388</v>
      </c>
      <c r="C417" s="187" t="s">
        <v>1210</v>
      </c>
      <c r="D417" s="187" t="s">
        <v>193</v>
      </c>
      <c r="E417" s="188" t="s">
        <v>2</v>
      </c>
      <c r="F417" s="196" t="s">
        <v>15</v>
      </c>
      <c r="G417" s="195" t="s">
        <v>4</v>
      </c>
      <c r="H417" s="195" t="s">
        <v>32</v>
      </c>
      <c r="I417" s="195" t="s">
        <v>359</v>
      </c>
      <c r="J417" s="195" t="s">
        <v>1038</v>
      </c>
      <c r="K417" s="195" t="s">
        <v>592</v>
      </c>
      <c r="L417" s="191" t="str">
        <f>IF(K417="","",VLOOKUP(K417,Listas!$O$3:$P$37,2,FALSE))</f>
        <v>DIRECTOR(A) REGIONAL ANDINA</v>
      </c>
      <c r="M417" s="195" t="s">
        <v>593</v>
      </c>
      <c r="N417" s="195" t="s">
        <v>593</v>
      </c>
      <c r="O417" s="190" t="s">
        <v>1767</v>
      </c>
      <c r="P417" s="195" t="s">
        <v>35</v>
      </c>
      <c r="Q417" s="195" t="s">
        <v>11</v>
      </c>
      <c r="R417" s="186" t="s">
        <v>14</v>
      </c>
      <c r="S417" s="195" t="s">
        <v>13</v>
      </c>
      <c r="T417" s="195" t="s">
        <v>14</v>
      </c>
      <c r="U417" s="195" t="s">
        <v>14</v>
      </c>
      <c r="V417" s="195" t="s">
        <v>14</v>
      </c>
      <c r="W417" s="195" t="s">
        <v>14</v>
      </c>
      <c r="X417" s="196" t="s">
        <v>614</v>
      </c>
      <c r="Y417" s="197" t="s">
        <v>22</v>
      </c>
      <c r="Z417" s="198">
        <v>44757</v>
      </c>
      <c r="AA417" s="198"/>
      <c r="AB417" s="193" t="s">
        <v>17</v>
      </c>
    </row>
    <row r="418" spans="1:28" s="156" customFormat="1" ht="118.95" customHeight="1" x14ac:dyDescent="0.25">
      <c r="A418" s="268">
        <f t="shared" si="6"/>
        <v>406</v>
      </c>
      <c r="B418" s="186" t="s">
        <v>0</v>
      </c>
      <c r="C418" s="187" t="s">
        <v>1211</v>
      </c>
      <c r="D418" s="187" t="s">
        <v>1843</v>
      </c>
      <c r="E418" s="188" t="s">
        <v>2</v>
      </c>
      <c r="F418" s="196" t="s">
        <v>615</v>
      </c>
      <c r="G418" s="195" t="s">
        <v>4</v>
      </c>
      <c r="H418" s="195" t="s">
        <v>5</v>
      </c>
      <c r="I418" s="195" t="s">
        <v>50</v>
      </c>
      <c r="J418" s="195" t="s">
        <v>1038</v>
      </c>
      <c r="K418" s="195" t="s">
        <v>592</v>
      </c>
      <c r="L418" s="191" t="str">
        <f>IF(K418="","",VLOOKUP(K418,Listas!$O$3:$P$37,2,FALSE))</f>
        <v>DIRECTOR(A) REGIONAL ANDINA</v>
      </c>
      <c r="M418" s="195" t="s">
        <v>593</v>
      </c>
      <c r="N418" s="195" t="s">
        <v>616</v>
      </c>
      <c r="O418" s="195" t="s">
        <v>10</v>
      </c>
      <c r="P418" s="195" t="s">
        <v>35</v>
      </c>
      <c r="Q418" s="195" t="s">
        <v>11</v>
      </c>
      <c r="R418" s="186" t="s">
        <v>14</v>
      </c>
      <c r="S418" s="195" t="s">
        <v>13</v>
      </c>
      <c r="T418" s="195" t="s">
        <v>13</v>
      </c>
      <c r="U418" s="195" t="s">
        <v>14</v>
      </c>
      <c r="V418" s="195" t="s">
        <v>13</v>
      </c>
      <c r="W418" s="195" t="s">
        <v>14</v>
      </c>
      <c r="X418" s="196" t="s">
        <v>617</v>
      </c>
      <c r="Y418" s="197" t="s">
        <v>150</v>
      </c>
      <c r="Z418" s="198">
        <v>44757</v>
      </c>
      <c r="AA418" s="198"/>
      <c r="AB418" s="193" t="s">
        <v>17</v>
      </c>
    </row>
    <row r="419" spans="1:28" s="156" customFormat="1" ht="118.95" customHeight="1" x14ac:dyDescent="0.25">
      <c r="A419" s="268">
        <f t="shared" si="6"/>
        <v>407</v>
      </c>
      <c r="B419" s="186" t="s">
        <v>587</v>
      </c>
      <c r="C419" s="187" t="s">
        <v>1212</v>
      </c>
      <c r="D419" s="187" t="s">
        <v>1276</v>
      </c>
      <c r="E419" s="188" t="s">
        <v>2</v>
      </c>
      <c r="F419" s="196" t="s">
        <v>618</v>
      </c>
      <c r="G419" s="195" t="s">
        <v>4</v>
      </c>
      <c r="H419" s="195" t="s">
        <v>5</v>
      </c>
      <c r="I419" s="195" t="s">
        <v>6</v>
      </c>
      <c r="J419" s="195" t="s">
        <v>1038</v>
      </c>
      <c r="K419" s="195" t="s">
        <v>592</v>
      </c>
      <c r="L419" s="191" t="str">
        <f>IF(K419="","",VLOOKUP(K419,Listas!$O$3:$P$37,2,FALSE))</f>
        <v>DIRECTOR(A) REGIONAL ANDINA</v>
      </c>
      <c r="M419" s="195" t="s">
        <v>593</v>
      </c>
      <c r="N419" s="195" t="s">
        <v>616</v>
      </c>
      <c r="O419" s="195" t="s">
        <v>10</v>
      </c>
      <c r="P419" s="195" t="s">
        <v>35</v>
      </c>
      <c r="Q419" s="195" t="s">
        <v>35</v>
      </c>
      <c r="R419" s="186" t="s">
        <v>14</v>
      </c>
      <c r="S419" s="195" t="s">
        <v>13</v>
      </c>
      <c r="T419" s="195" t="s">
        <v>13</v>
      </c>
      <c r="U419" s="195" t="s">
        <v>14</v>
      </c>
      <c r="V419" s="195" t="s">
        <v>13</v>
      </c>
      <c r="W419" s="195" t="s">
        <v>14</v>
      </c>
      <c r="X419" s="196" t="s">
        <v>619</v>
      </c>
      <c r="Y419" s="197" t="s">
        <v>84</v>
      </c>
      <c r="Z419" s="198">
        <v>44757</v>
      </c>
      <c r="AA419" s="198"/>
      <c r="AB419" s="193" t="s">
        <v>17</v>
      </c>
    </row>
    <row r="420" spans="1:28" s="156" customFormat="1" ht="118.95" customHeight="1" x14ac:dyDescent="0.25">
      <c r="A420" s="268">
        <f t="shared" si="6"/>
        <v>408</v>
      </c>
      <c r="B420" s="186" t="s">
        <v>265</v>
      </c>
      <c r="C420" s="187" t="s">
        <v>1213</v>
      </c>
      <c r="D420" s="187" t="s">
        <v>1844</v>
      </c>
      <c r="E420" s="188" t="s">
        <v>2</v>
      </c>
      <c r="F420" s="196" t="s">
        <v>620</v>
      </c>
      <c r="G420" s="195" t="s">
        <v>4</v>
      </c>
      <c r="H420" s="195" t="s">
        <v>32</v>
      </c>
      <c r="I420" s="195" t="s">
        <v>50</v>
      </c>
      <c r="J420" s="195" t="s">
        <v>1038</v>
      </c>
      <c r="K420" s="195" t="s">
        <v>592</v>
      </c>
      <c r="L420" s="191" t="str">
        <f>IF(K420="","",VLOOKUP(K420,Listas!$O$3:$P$37,2,FALSE))</f>
        <v>DIRECTOR(A) REGIONAL ANDINA</v>
      </c>
      <c r="M420" s="195" t="s">
        <v>593</v>
      </c>
      <c r="N420" s="195" t="s">
        <v>621</v>
      </c>
      <c r="O420" s="195" t="s">
        <v>10</v>
      </c>
      <c r="P420" s="195" t="s">
        <v>35</v>
      </c>
      <c r="Q420" s="195" t="s">
        <v>11</v>
      </c>
      <c r="R420" s="186" t="s">
        <v>14</v>
      </c>
      <c r="S420" s="195" t="s">
        <v>13</v>
      </c>
      <c r="T420" s="195" t="s">
        <v>13</v>
      </c>
      <c r="U420" s="195" t="s">
        <v>14</v>
      </c>
      <c r="V420" s="195" t="s">
        <v>13</v>
      </c>
      <c r="W420" s="195" t="s">
        <v>14</v>
      </c>
      <c r="X420" s="196" t="s">
        <v>622</v>
      </c>
      <c r="Y420" s="197" t="s">
        <v>22</v>
      </c>
      <c r="Z420" s="198">
        <v>45254</v>
      </c>
      <c r="AA420" s="198"/>
      <c r="AB420" s="193" t="s">
        <v>17</v>
      </c>
    </row>
    <row r="421" spans="1:28" s="156" customFormat="1" ht="147.75" customHeight="1" x14ac:dyDescent="0.25">
      <c r="A421" s="268">
        <f t="shared" si="6"/>
        <v>409</v>
      </c>
      <c r="B421" s="186" t="s">
        <v>128</v>
      </c>
      <c r="C421" s="187" t="s">
        <v>1214</v>
      </c>
      <c r="D421" s="187" t="s">
        <v>1845</v>
      </c>
      <c r="E421" s="188" t="s">
        <v>2</v>
      </c>
      <c r="F421" s="196" t="s">
        <v>623</v>
      </c>
      <c r="G421" s="195" t="s">
        <v>4</v>
      </c>
      <c r="H421" s="195" t="s">
        <v>5</v>
      </c>
      <c r="I421" s="195" t="s">
        <v>81</v>
      </c>
      <c r="J421" s="195" t="s">
        <v>1038</v>
      </c>
      <c r="K421" s="195" t="s">
        <v>592</v>
      </c>
      <c r="L421" s="191" t="str">
        <f>IF(K421="","",VLOOKUP(K421,Listas!$O$3:$P$37,2,FALSE))</f>
        <v>DIRECTOR(A) REGIONAL ANDINA</v>
      </c>
      <c r="M421" s="195" t="s">
        <v>593</v>
      </c>
      <c r="N421" s="195" t="s">
        <v>616</v>
      </c>
      <c r="O421" s="195" t="s">
        <v>10</v>
      </c>
      <c r="P421" s="195" t="s">
        <v>35</v>
      </c>
      <c r="Q421" s="195" t="s">
        <v>35</v>
      </c>
      <c r="R421" s="186" t="s">
        <v>14</v>
      </c>
      <c r="S421" s="195" t="s">
        <v>13</v>
      </c>
      <c r="T421" s="195" t="s">
        <v>13</v>
      </c>
      <c r="U421" s="195" t="s">
        <v>14</v>
      </c>
      <c r="V421" s="195" t="s">
        <v>13</v>
      </c>
      <c r="W421" s="195" t="s">
        <v>14</v>
      </c>
      <c r="X421" s="196" t="s">
        <v>624</v>
      </c>
      <c r="Y421" s="197" t="s">
        <v>22</v>
      </c>
      <c r="Z421" s="198">
        <v>44757</v>
      </c>
      <c r="AA421" s="198"/>
      <c r="AB421" s="193" t="s">
        <v>17</v>
      </c>
    </row>
    <row r="422" spans="1:28" s="156" customFormat="1" ht="118.95" customHeight="1" x14ac:dyDescent="0.25">
      <c r="A422" s="268">
        <f t="shared" si="6"/>
        <v>410</v>
      </c>
      <c r="B422" s="186" t="s">
        <v>128</v>
      </c>
      <c r="C422" s="187" t="s">
        <v>1214</v>
      </c>
      <c r="D422" s="187" t="s">
        <v>1846</v>
      </c>
      <c r="E422" s="188" t="s">
        <v>2</v>
      </c>
      <c r="F422" s="196" t="s">
        <v>623</v>
      </c>
      <c r="G422" s="195" t="s">
        <v>4</v>
      </c>
      <c r="H422" s="195" t="s">
        <v>32</v>
      </c>
      <c r="I422" s="195" t="s">
        <v>50</v>
      </c>
      <c r="J422" s="195" t="s">
        <v>1038</v>
      </c>
      <c r="K422" s="195" t="s">
        <v>592</v>
      </c>
      <c r="L422" s="191" t="str">
        <f>IF(K422="","",VLOOKUP(K422,Listas!$O$3:$P$37,2,FALSE))</f>
        <v>DIRECTOR(A) REGIONAL ANDINA</v>
      </c>
      <c r="M422" s="195" t="s">
        <v>593</v>
      </c>
      <c r="N422" s="195" t="s">
        <v>621</v>
      </c>
      <c r="O422" s="195" t="s">
        <v>10</v>
      </c>
      <c r="P422" s="195" t="s">
        <v>35</v>
      </c>
      <c r="Q422" s="195" t="s">
        <v>35</v>
      </c>
      <c r="R422" s="186" t="s">
        <v>14</v>
      </c>
      <c r="S422" s="195" t="s">
        <v>13</v>
      </c>
      <c r="T422" s="195" t="s">
        <v>13</v>
      </c>
      <c r="U422" s="195" t="s">
        <v>14</v>
      </c>
      <c r="V422" s="195" t="s">
        <v>13</v>
      </c>
      <c r="W422" s="195" t="s">
        <v>14</v>
      </c>
      <c r="X422" s="196" t="s">
        <v>625</v>
      </c>
      <c r="Y422" s="197" t="s">
        <v>347</v>
      </c>
      <c r="Z422" s="198"/>
      <c r="AA422" s="198">
        <v>45254</v>
      </c>
      <c r="AB422" s="193" t="s">
        <v>626</v>
      </c>
    </row>
    <row r="423" spans="1:28" s="156" customFormat="1" ht="118.95" customHeight="1" x14ac:dyDescent="0.25">
      <c r="A423" s="268">
        <f t="shared" si="6"/>
        <v>411</v>
      </c>
      <c r="B423" s="186" t="s">
        <v>420</v>
      </c>
      <c r="C423" s="187" t="s">
        <v>28</v>
      </c>
      <c r="D423" s="187" t="s">
        <v>1847</v>
      </c>
      <c r="E423" s="188" t="s">
        <v>2</v>
      </c>
      <c r="F423" s="196" t="s">
        <v>1848</v>
      </c>
      <c r="G423" s="195" t="s">
        <v>4</v>
      </c>
      <c r="H423" s="195" t="s">
        <v>5</v>
      </c>
      <c r="I423" s="195" t="s">
        <v>50</v>
      </c>
      <c r="J423" s="195" t="s">
        <v>1038</v>
      </c>
      <c r="K423" s="195" t="s">
        <v>592</v>
      </c>
      <c r="L423" s="191" t="str">
        <f>IF(K423="","",VLOOKUP(K423,Listas!$O$3:$P$37,2,FALSE))</f>
        <v>DIRECTOR(A) REGIONAL ANDINA</v>
      </c>
      <c r="M423" s="195" t="s">
        <v>593</v>
      </c>
      <c r="N423" s="195" t="s">
        <v>621</v>
      </c>
      <c r="O423" s="195" t="s">
        <v>21</v>
      </c>
      <c r="P423" s="195" t="s">
        <v>35</v>
      </c>
      <c r="Q423" s="195" t="s">
        <v>35</v>
      </c>
      <c r="R423" s="186" t="s">
        <v>14</v>
      </c>
      <c r="S423" s="195" t="s">
        <v>13</v>
      </c>
      <c r="T423" s="195" t="s">
        <v>14</v>
      </c>
      <c r="U423" s="195" t="s">
        <v>13</v>
      </c>
      <c r="V423" s="195" t="s">
        <v>13</v>
      </c>
      <c r="W423" s="195" t="s">
        <v>14</v>
      </c>
      <c r="X423" s="196" t="s">
        <v>627</v>
      </c>
      <c r="Y423" s="197" t="s">
        <v>84</v>
      </c>
      <c r="Z423" s="198">
        <v>45254</v>
      </c>
      <c r="AA423" s="198"/>
      <c r="AB423" s="193" t="s">
        <v>17</v>
      </c>
    </row>
    <row r="424" spans="1:28" s="156" customFormat="1" ht="118.95" customHeight="1" x14ac:dyDescent="0.25">
      <c r="A424" s="268">
        <f t="shared" si="6"/>
        <v>412</v>
      </c>
      <c r="B424" s="186" t="s">
        <v>27</v>
      </c>
      <c r="C424" s="187" t="s">
        <v>29</v>
      </c>
      <c r="D424" s="187" t="s">
        <v>1849</v>
      </c>
      <c r="E424" s="188" t="s">
        <v>2</v>
      </c>
      <c r="F424" s="196" t="s">
        <v>1848</v>
      </c>
      <c r="G424" s="195" t="s">
        <v>4</v>
      </c>
      <c r="H424" s="195" t="s">
        <v>5</v>
      </c>
      <c r="I424" s="195" t="s">
        <v>50</v>
      </c>
      <c r="J424" s="195" t="s">
        <v>1038</v>
      </c>
      <c r="K424" s="195" t="s">
        <v>592</v>
      </c>
      <c r="L424" s="191" t="str">
        <f>IF(K424="","",VLOOKUP(K424,Listas!$O$3:$P$37,2,FALSE))</f>
        <v>DIRECTOR(A) REGIONAL ANDINA</v>
      </c>
      <c r="M424" s="195" t="s">
        <v>593</v>
      </c>
      <c r="N424" s="195" t="s">
        <v>594</v>
      </c>
      <c r="O424" s="195" t="s">
        <v>21</v>
      </c>
      <c r="P424" s="195" t="s">
        <v>35</v>
      </c>
      <c r="Q424" s="195" t="s">
        <v>11</v>
      </c>
      <c r="R424" s="186" t="s">
        <v>14</v>
      </c>
      <c r="S424" s="195" t="s">
        <v>13</v>
      </c>
      <c r="T424" s="195" t="s">
        <v>13</v>
      </c>
      <c r="U424" s="195" t="s">
        <v>14</v>
      </c>
      <c r="V424" s="195" t="s">
        <v>14</v>
      </c>
      <c r="W424" s="195" t="s">
        <v>14</v>
      </c>
      <c r="X424" s="196" t="s">
        <v>628</v>
      </c>
      <c r="Y424" s="197" t="s">
        <v>22</v>
      </c>
      <c r="Z424" s="198">
        <v>44757</v>
      </c>
      <c r="AA424" s="198"/>
      <c r="AB424" s="193" t="s">
        <v>17</v>
      </c>
    </row>
    <row r="425" spans="1:28" s="156" customFormat="1" ht="118.95" customHeight="1" x14ac:dyDescent="0.25">
      <c r="A425" s="268">
        <f t="shared" si="6"/>
        <v>413</v>
      </c>
      <c r="B425" s="186" t="s">
        <v>27</v>
      </c>
      <c r="C425" s="187" t="s">
        <v>29</v>
      </c>
      <c r="D425" s="187" t="s">
        <v>629</v>
      </c>
      <c r="E425" s="188" t="s">
        <v>2</v>
      </c>
      <c r="F425" s="196" t="s">
        <v>1848</v>
      </c>
      <c r="G425" s="195" t="s">
        <v>4</v>
      </c>
      <c r="H425" s="195" t="s">
        <v>63</v>
      </c>
      <c r="I425" s="195" t="s">
        <v>50</v>
      </c>
      <c r="J425" s="195" t="s">
        <v>1038</v>
      </c>
      <c r="K425" s="195" t="s">
        <v>592</v>
      </c>
      <c r="L425" s="191" t="str">
        <f>IF(K425="","",VLOOKUP(K425,Listas!$O$3:$P$37,2,FALSE))</f>
        <v>DIRECTOR(A) REGIONAL ANDINA</v>
      </c>
      <c r="M425" s="195" t="s">
        <v>593</v>
      </c>
      <c r="N425" s="195" t="s">
        <v>616</v>
      </c>
      <c r="O425" s="195" t="s">
        <v>10</v>
      </c>
      <c r="P425" s="195" t="s">
        <v>35</v>
      </c>
      <c r="Q425" s="195" t="s">
        <v>11</v>
      </c>
      <c r="R425" s="186" t="s">
        <v>14</v>
      </c>
      <c r="S425" s="195" t="s">
        <v>13</v>
      </c>
      <c r="T425" s="195" t="s">
        <v>13</v>
      </c>
      <c r="U425" s="195" t="s">
        <v>14</v>
      </c>
      <c r="V425" s="195" t="s">
        <v>13</v>
      </c>
      <c r="W425" s="195" t="s">
        <v>14</v>
      </c>
      <c r="X425" s="196" t="s">
        <v>15</v>
      </c>
      <c r="Y425" s="197" t="s">
        <v>22</v>
      </c>
      <c r="Z425" s="198">
        <v>44757</v>
      </c>
      <c r="AA425" s="198"/>
      <c r="AB425" s="193" t="s">
        <v>17</v>
      </c>
    </row>
    <row r="426" spans="1:28" s="156" customFormat="1" ht="118.95" customHeight="1" x14ac:dyDescent="0.25">
      <c r="A426" s="268">
        <f t="shared" si="6"/>
        <v>414</v>
      </c>
      <c r="B426" s="186" t="s">
        <v>27</v>
      </c>
      <c r="C426" s="187" t="s">
        <v>1207</v>
      </c>
      <c r="D426" s="187" t="s">
        <v>582</v>
      </c>
      <c r="E426" s="188" t="s">
        <v>2</v>
      </c>
      <c r="F426" s="196" t="s">
        <v>1848</v>
      </c>
      <c r="G426" s="195" t="s">
        <v>4</v>
      </c>
      <c r="H426" s="195" t="s">
        <v>5</v>
      </c>
      <c r="I426" s="195" t="s">
        <v>50</v>
      </c>
      <c r="J426" s="195" t="s">
        <v>1038</v>
      </c>
      <c r="K426" s="195" t="s">
        <v>592</v>
      </c>
      <c r="L426" s="191" t="str">
        <f>IF(K426="","",VLOOKUP(K426,Listas!$O$3:$P$37,2,FALSE))</f>
        <v>DIRECTOR(A) REGIONAL ANDINA</v>
      </c>
      <c r="M426" s="195" t="s">
        <v>593</v>
      </c>
      <c r="N426" s="195" t="s">
        <v>616</v>
      </c>
      <c r="O426" s="195" t="s">
        <v>34</v>
      </c>
      <c r="P426" s="195" t="s">
        <v>35</v>
      </c>
      <c r="Q426" s="195" t="s">
        <v>11</v>
      </c>
      <c r="R426" s="186" t="s">
        <v>14</v>
      </c>
      <c r="S426" s="195" t="s">
        <v>13</v>
      </c>
      <c r="T426" s="195" t="s">
        <v>13</v>
      </c>
      <c r="U426" s="195" t="s">
        <v>14</v>
      </c>
      <c r="V426" s="195" t="s">
        <v>13</v>
      </c>
      <c r="W426" s="195" t="s">
        <v>14</v>
      </c>
      <c r="X426" s="196" t="s">
        <v>630</v>
      </c>
      <c r="Y426" s="197" t="s">
        <v>22</v>
      </c>
      <c r="Z426" s="198">
        <v>44757</v>
      </c>
      <c r="AA426" s="198"/>
      <c r="AB426" s="193" t="s">
        <v>17</v>
      </c>
    </row>
    <row r="427" spans="1:28" s="156" customFormat="1" ht="118.95" customHeight="1" x14ac:dyDescent="0.25">
      <c r="A427" s="268">
        <f t="shared" si="6"/>
        <v>415</v>
      </c>
      <c r="B427" s="186" t="s">
        <v>27</v>
      </c>
      <c r="C427" s="187" t="s">
        <v>574</v>
      </c>
      <c r="D427" s="187" t="s">
        <v>631</v>
      </c>
      <c r="E427" s="188" t="s">
        <v>2</v>
      </c>
      <c r="F427" s="196" t="s">
        <v>1848</v>
      </c>
      <c r="G427" s="195" t="s">
        <v>4</v>
      </c>
      <c r="H427" s="195" t="s">
        <v>5</v>
      </c>
      <c r="I427" s="195" t="s">
        <v>50</v>
      </c>
      <c r="J427" s="195" t="s">
        <v>1038</v>
      </c>
      <c r="K427" s="195" t="s">
        <v>592</v>
      </c>
      <c r="L427" s="191" t="str">
        <f>IF(K427="","",VLOOKUP(K427,Listas!$O$3:$P$37,2,FALSE))</f>
        <v>DIRECTOR(A) REGIONAL ANDINA</v>
      </c>
      <c r="M427" s="195" t="s">
        <v>593</v>
      </c>
      <c r="N427" s="195" t="s">
        <v>621</v>
      </c>
      <c r="O427" s="195" t="s">
        <v>10</v>
      </c>
      <c r="P427" s="195" t="s">
        <v>35</v>
      </c>
      <c r="Q427" s="195" t="s">
        <v>11</v>
      </c>
      <c r="R427" s="186" t="s">
        <v>14</v>
      </c>
      <c r="S427" s="195" t="s">
        <v>13</v>
      </c>
      <c r="T427" s="195" t="s">
        <v>13</v>
      </c>
      <c r="U427" s="195" t="s">
        <v>14</v>
      </c>
      <c r="V427" s="195" t="s">
        <v>13</v>
      </c>
      <c r="W427" s="195" t="s">
        <v>14</v>
      </c>
      <c r="X427" s="196" t="s">
        <v>632</v>
      </c>
      <c r="Y427" s="197" t="s">
        <v>22</v>
      </c>
      <c r="Z427" s="198">
        <v>44757</v>
      </c>
      <c r="AA427" s="198"/>
      <c r="AB427" s="193" t="s">
        <v>17</v>
      </c>
    </row>
    <row r="428" spans="1:28" s="156" customFormat="1" ht="118.95" customHeight="1" x14ac:dyDescent="0.25">
      <c r="A428" s="268">
        <f t="shared" si="6"/>
        <v>416</v>
      </c>
      <c r="B428" s="186" t="s">
        <v>27</v>
      </c>
      <c r="C428" s="187" t="s">
        <v>29</v>
      </c>
      <c r="D428" s="187" t="s">
        <v>1855</v>
      </c>
      <c r="E428" s="188" t="s">
        <v>2</v>
      </c>
      <c r="F428" s="196" t="s">
        <v>620</v>
      </c>
      <c r="G428" s="195" t="s">
        <v>4</v>
      </c>
      <c r="H428" s="195" t="s">
        <v>5</v>
      </c>
      <c r="I428" s="195" t="s">
        <v>50</v>
      </c>
      <c r="J428" s="195" t="s">
        <v>1038</v>
      </c>
      <c r="K428" s="195" t="s">
        <v>592</v>
      </c>
      <c r="L428" s="191" t="str">
        <f>IF(K428="","",VLOOKUP(K428,Listas!$O$3:$P$37,2,FALSE))</f>
        <v>DIRECTOR(A) REGIONAL ANDINA</v>
      </c>
      <c r="M428" s="195" t="s">
        <v>593</v>
      </c>
      <c r="N428" s="195" t="s">
        <v>621</v>
      </c>
      <c r="O428" s="195" t="s">
        <v>34</v>
      </c>
      <c r="P428" s="195" t="s">
        <v>35</v>
      </c>
      <c r="Q428" s="195" t="s">
        <v>11</v>
      </c>
      <c r="R428" s="186" t="s">
        <v>14</v>
      </c>
      <c r="S428" s="195" t="s">
        <v>13</v>
      </c>
      <c r="T428" s="195" t="s">
        <v>13</v>
      </c>
      <c r="U428" s="195" t="s">
        <v>14</v>
      </c>
      <c r="V428" s="195" t="s">
        <v>13</v>
      </c>
      <c r="W428" s="195" t="s">
        <v>14</v>
      </c>
      <c r="X428" s="196" t="s">
        <v>633</v>
      </c>
      <c r="Y428" s="197" t="s">
        <v>22</v>
      </c>
      <c r="Z428" s="198">
        <v>44757</v>
      </c>
      <c r="AA428" s="198"/>
      <c r="AB428" s="193" t="s">
        <v>17</v>
      </c>
    </row>
    <row r="429" spans="1:28" s="156" customFormat="1" ht="118.95" customHeight="1" x14ac:dyDescent="0.25">
      <c r="A429" s="268">
        <f t="shared" si="6"/>
        <v>417</v>
      </c>
      <c r="B429" s="186" t="s">
        <v>27</v>
      </c>
      <c r="C429" s="187" t="s">
        <v>1215</v>
      </c>
      <c r="D429" s="187" t="s">
        <v>1856</v>
      </c>
      <c r="E429" s="188" t="s">
        <v>2</v>
      </c>
      <c r="F429" s="196" t="s">
        <v>1848</v>
      </c>
      <c r="G429" s="195" t="s">
        <v>4</v>
      </c>
      <c r="H429" s="195" t="s">
        <v>5</v>
      </c>
      <c r="I429" s="195" t="s">
        <v>50</v>
      </c>
      <c r="J429" s="195" t="s">
        <v>1038</v>
      </c>
      <c r="K429" s="195" t="s">
        <v>592</v>
      </c>
      <c r="L429" s="191" t="str">
        <f>IF(K429="","",VLOOKUP(K429,Listas!$O$3:$P$37,2,FALSE))</f>
        <v>DIRECTOR(A) REGIONAL ANDINA</v>
      </c>
      <c r="M429" s="195" t="s">
        <v>593</v>
      </c>
      <c r="N429" s="195" t="s">
        <v>621</v>
      </c>
      <c r="O429" s="195" t="s">
        <v>34</v>
      </c>
      <c r="P429" s="195" t="s">
        <v>35</v>
      </c>
      <c r="Q429" s="195" t="s">
        <v>11</v>
      </c>
      <c r="R429" s="186" t="s">
        <v>14</v>
      </c>
      <c r="S429" s="195" t="s">
        <v>13</v>
      </c>
      <c r="T429" s="195" t="s">
        <v>13</v>
      </c>
      <c r="U429" s="195" t="s">
        <v>14</v>
      </c>
      <c r="V429" s="195" t="s">
        <v>13</v>
      </c>
      <c r="W429" s="195" t="s">
        <v>14</v>
      </c>
      <c r="X429" s="196" t="s">
        <v>634</v>
      </c>
      <c r="Y429" s="197" t="s">
        <v>22</v>
      </c>
      <c r="Z429" s="198">
        <v>44757</v>
      </c>
      <c r="AA429" s="198"/>
      <c r="AB429" s="193" t="s">
        <v>17</v>
      </c>
    </row>
    <row r="430" spans="1:28" s="156" customFormat="1" ht="118.95" customHeight="1" x14ac:dyDescent="0.25">
      <c r="A430" s="268">
        <f t="shared" si="6"/>
        <v>418</v>
      </c>
      <c r="B430" s="186" t="s">
        <v>27</v>
      </c>
      <c r="C430" s="187" t="s">
        <v>1216</v>
      </c>
      <c r="D430" s="187" t="s">
        <v>1857</v>
      </c>
      <c r="E430" s="188" t="s">
        <v>2</v>
      </c>
      <c r="F430" s="196" t="s">
        <v>623</v>
      </c>
      <c r="G430" s="195" t="s">
        <v>4</v>
      </c>
      <c r="H430" s="195" t="s">
        <v>5</v>
      </c>
      <c r="I430" s="195" t="s">
        <v>50</v>
      </c>
      <c r="J430" s="195" t="s">
        <v>1038</v>
      </c>
      <c r="K430" s="195" t="s">
        <v>592</v>
      </c>
      <c r="L430" s="191" t="str">
        <f>IF(K430="","",VLOOKUP(K430,Listas!$O$3:$P$37,2,FALSE))</f>
        <v>DIRECTOR(A) REGIONAL ANDINA</v>
      </c>
      <c r="M430" s="195" t="s">
        <v>593</v>
      </c>
      <c r="N430" s="195" t="s">
        <v>621</v>
      </c>
      <c r="O430" s="195" t="s">
        <v>10</v>
      </c>
      <c r="P430" s="195" t="s">
        <v>35</v>
      </c>
      <c r="Q430" s="195" t="s">
        <v>11</v>
      </c>
      <c r="R430" s="186" t="s">
        <v>14</v>
      </c>
      <c r="S430" s="195" t="s">
        <v>13</v>
      </c>
      <c r="T430" s="195" t="s">
        <v>13</v>
      </c>
      <c r="U430" s="195" t="s">
        <v>14</v>
      </c>
      <c r="V430" s="195" t="s">
        <v>13</v>
      </c>
      <c r="W430" s="195" t="s">
        <v>14</v>
      </c>
      <c r="X430" s="196" t="s">
        <v>1858</v>
      </c>
      <c r="Y430" s="197" t="s">
        <v>22</v>
      </c>
      <c r="Z430" s="198">
        <v>45254</v>
      </c>
      <c r="AA430" s="198"/>
      <c r="AB430" s="193" t="s">
        <v>17</v>
      </c>
    </row>
    <row r="431" spans="1:28" s="156" customFormat="1" ht="118.95" customHeight="1" x14ac:dyDescent="0.25">
      <c r="A431" s="268">
        <f t="shared" si="6"/>
        <v>419</v>
      </c>
      <c r="B431" s="186" t="s">
        <v>46</v>
      </c>
      <c r="C431" s="187" t="s">
        <v>586</v>
      </c>
      <c r="D431" s="187" t="s">
        <v>635</v>
      </c>
      <c r="E431" s="188" t="s">
        <v>2</v>
      </c>
      <c r="F431" s="196" t="s">
        <v>636</v>
      </c>
      <c r="G431" s="195" t="s">
        <v>4</v>
      </c>
      <c r="H431" s="195" t="s">
        <v>32</v>
      </c>
      <c r="I431" s="195" t="s">
        <v>50</v>
      </c>
      <c r="J431" s="195" t="s">
        <v>1038</v>
      </c>
      <c r="K431" s="195" t="s">
        <v>592</v>
      </c>
      <c r="L431" s="191" t="str">
        <f>IF(K431="","",VLOOKUP(K431,Listas!$O$3:$P$37,2,FALSE))</f>
        <v>DIRECTOR(A) REGIONAL ANDINA</v>
      </c>
      <c r="M431" s="195" t="s">
        <v>593</v>
      </c>
      <c r="N431" s="195" t="s">
        <v>616</v>
      </c>
      <c r="O431" s="195" t="s">
        <v>10</v>
      </c>
      <c r="P431" s="195" t="s">
        <v>35</v>
      </c>
      <c r="Q431" s="195" t="s">
        <v>11</v>
      </c>
      <c r="R431" s="186" t="s">
        <v>14</v>
      </c>
      <c r="S431" s="195" t="s">
        <v>13</v>
      </c>
      <c r="T431" s="195" t="s">
        <v>13</v>
      </c>
      <c r="U431" s="195" t="s">
        <v>14</v>
      </c>
      <c r="V431" s="195" t="s">
        <v>13</v>
      </c>
      <c r="W431" s="195" t="s">
        <v>14</v>
      </c>
      <c r="X431" s="196" t="s">
        <v>637</v>
      </c>
      <c r="Y431" s="197" t="s">
        <v>150</v>
      </c>
      <c r="Z431" s="198">
        <v>45254</v>
      </c>
      <c r="AA431" s="198"/>
      <c r="AB431" s="193" t="s">
        <v>17</v>
      </c>
    </row>
    <row r="432" spans="1:28" s="156" customFormat="1" ht="118.95" customHeight="1" x14ac:dyDescent="0.25">
      <c r="A432" s="268">
        <f t="shared" si="6"/>
        <v>420</v>
      </c>
      <c r="B432" s="186" t="s">
        <v>46</v>
      </c>
      <c r="C432" s="187" t="s">
        <v>578</v>
      </c>
      <c r="D432" s="187" t="s">
        <v>1859</v>
      </c>
      <c r="E432" s="188" t="s">
        <v>2</v>
      </c>
      <c r="F432" s="196" t="s">
        <v>623</v>
      </c>
      <c r="G432" s="195" t="s">
        <v>4</v>
      </c>
      <c r="H432" s="195" t="s">
        <v>32</v>
      </c>
      <c r="I432" s="195" t="s">
        <v>50</v>
      </c>
      <c r="J432" s="195" t="s">
        <v>1038</v>
      </c>
      <c r="K432" s="195" t="s">
        <v>592</v>
      </c>
      <c r="L432" s="191" t="str">
        <f>IF(K432="","",VLOOKUP(K432,Listas!$O$3:$P$37,2,FALSE))</f>
        <v>DIRECTOR(A) REGIONAL ANDINA</v>
      </c>
      <c r="M432" s="195" t="s">
        <v>593</v>
      </c>
      <c r="N432" s="195" t="s">
        <v>621</v>
      </c>
      <c r="O432" s="195" t="s">
        <v>10</v>
      </c>
      <c r="P432" s="195" t="s">
        <v>35</v>
      </c>
      <c r="Q432" s="195" t="s">
        <v>11</v>
      </c>
      <c r="R432" s="186" t="s">
        <v>14</v>
      </c>
      <c r="S432" s="195" t="s">
        <v>13</v>
      </c>
      <c r="T432" s="195" t="s">
        <v>13</v>
      </c>
      <c r="U432" s="195" t="s">
        <v>14</v>
      </c>
      <c r="V432" s="195" t="s">
        <v>13</v>
      </c>
      <c r="W432" s="195" t="s">
        <v>14</v>
      </c>
      <c r="X432" s="196" t="s">
        <v>638</v>
      </c>
      <c r="Y432" s="197" t="s">
        <v>22</v>
      </c>
      <c r="Z432" s="198">
        <v>44757</v>
      </c>
      <c r="AA432" s="198"/>
      <c r="AB432" s="193" t="s">
        <v>17</v>
      </c>
    </row>
    <row r="433" spans="1:28" s="156" customFormat="1" ht="118.95" customHeight="1" x14ac:dyDescent="0.25">
      <c r="A433" s="268">
        <f t="shared" si="6"/>
        <v>421</v>
      </c>
      <c r="B433" s="186" t="s">
        <v>46</v>
      </c>
      <c r="C433" s="187" t="s">
        <v>1217</v>
      </c>
      <c r="D433" s="187" t="s">
        <v>1860</v>
      </c>
      <c r="E433" s="188" t="s">
        <v>2</v>
      </c>
      <c r="F433" s="196" t="s">
        <v>623</v>
      </c>
      <c r="G433" s="195" t="s">
        <v>4</v>
      </c>
      <c r="H433" s="195" t="s">
        <v>32</v>
      </c>
      <c r="I433" s="195" t="s">
        <v>50</v>
      </c>
      <c r="J433" s="195" t="s">
        <v>1038</v>
      </c>
      <c r="K433" s="195" t="s">
        <v>592</v>
      </c>
      <c r="L433" s="191" t="str">
        <f>IF(K433="","",VLOOKUP(K433,Listas!$O$3:$P$37,2,FALSE))</f>
        <v>DIRECTOR(A) REGIONAL ANDINA</v>
      </c>
      <c r="M433" s="195" t="s">
        <v>593</v>
      </c>
      <c r="N433" s="195" t="s">
        <v>621</v>
      </c>
      <c r="O433" s="195" t="s">
        <v>10</v>
      </c>
      <c r="P433" s="195" t="s">
        <v>35</v>
      </c>
      <c r="Q433" s="195" t="s">
        <v>12</v>
      </c>
      <c r="R433" s="186" t="s">
        <v>14</v>
      </c>
      <c r="S433" s="195" t="s">
        <v>13</v>
      </c>
      <c r="T433" s="195" t="s">
        <v>13</v>
      </c>
      <c r="U433" s="195" t="s">
        <v>14</v>
      </c>
      <c r="V433" s="195" t="s">
        <v>13</v>
      </c>
      <c r="W433" s="195" t="s">
        <v>14</v>
      </c>
      <c r="X433" s="196" t="s">
        <v>639</v>
      </c>
      <c r="Y433" s="197" t="s">
        <v>22</v>
      </c>
      <c r="Z433" s="198">
        <v>45254</v>
      </c>
      <c r="AA433" s="198"/>
      <c r="AB433" s="193" t="s">
        <v>17</v>
      </c>
    </row>
    <row r="434" spans="1:28" s="156" customFormat="1" ht="118.95" customHeight="1" x14ac:dyDescent="0.25">
      <c r="A434" s="268">
        <f t="shared" si="6"/>
        <v>422</v>
      </c>
      <c r="B434" s="186" t="s">
        <v>118</v>
      </c>
      <c r="C434" s="187" t="s">
        <v>1218</v>
      </c>
      <c r="D434" s="187" t="s">
        <v>1861</v>
      </c>
      <c r="E434" s="188" t="s">
        <v>2</v>
      </c>
      <c r="F434" s="196" t="s">
        <v>636</v>
      </c>
      <c r="G434" s="195" t="s">
        <v>4</v>
      </c>
      <c r="H434" s="195" t="s">
        <v>32</v>
      </c>
      <c r="I434" s="195" t="s">
        <v>50</v>
      </c>
      <c r="J434" s="195" t="s">
        <v>1038</v>
      </c>
      <c r="K434" s="195" t="s">
        <v>592</v>
      </c>
      <c r="L434" s="191" t="str">
        <f>IF(K434="","",VLOOKUP(K434,Listas!$O$3:$P$37,2,FALSE))</f>
        <v>DIRECTOR(A) REGIONAL ANDINA</v>
      </c>
      <c r="M434" s="195" t="s">
        <v>593</v>
      </c>
      <c r="N434" s="195" t="s">
        <v>616</v>
      </c>
      <c r="O434" s="195" t="s">
        <v>10</v>
      </c>
      <c r="P434" s="195" t="s">
        <v>35</v>
      </c>
      <c r="Q434" s="195" t="s">
        <v>11</v>
      </c>
      <c r="R434" s="186" t="s">
        <v>14</v>
      </c>
      <c r="S434" s="195" t="s">
        <v>13</v>
      </c>
      <c r="T434" s="195" t="s">
        <v>13</v>
      </c>
      <c r="U434" s="195" t="s">
        <v>14</v>
      </c>
      <c r="V434" s="195" t="s">
        <v>13</v>
      </c>
      <c r="W434" s="195" t="s">
        <v>14</v>
      </c>
      <c r="X434" s="196" t="s">
        <v>640</v>
      </c>
      <c r="Y434" s="197" t="s">
        <v>150</v>
      </c>
      <c r="Z434" s="198">
        <v>44757</v>
      </c>
      <c r="AA434" s="198"/>
      <c r="AB434" s="193" t="s">
        <v>17</v>
      </c>
    </row>
    <row r="435" spans="1:28" s="156" customFormat="1" ht="118.95" customHeight="1" x14ac:dyDescent="0.25">
      <c r="A435" s="268">
        <f t="shared" si="6"/>
        <v>423</v>
      </c>
      <c r="B435" s="186" t="s">
        <v>53</v>
      </c>
      <c r="C435" s="187" t="s">
        <v>730</v>
      </c>
      <c r="D435" s="187" t="s">
        <v>589</v>
      </c>
      <c r="E435" s="188" t="s">
        <v>2</v>
      </c>
      <c r="F435" s="196" t="s">
        <v>1862</v>
      </c>
      <c r="G435" s="195" t="s">
        <v>4</v>
      </c>
      <c r="H435" s="195" t="s">
        <v>32</v>
      </c>
      <c r="I435" s="195" t="s">
        <v>50</v>
      </c>
      <c r="J435" s="195" t="s">
        <v>1038</v>
      </c>
      <c r="K435" s="195" t="s">
        <v>592</v>
      </c>
      <c r="L435" s="191" t="str">
        <f>IF(K435="","",VLOOKUP(K435,Listas!$O$3:$P$37,2,FALSE))</f>
        <v>DIRECTOR(A) REGIONAL ANDINA</v>
      </c>
      <c r="M435" s="195" t="s">
        <v>593</v>
      </c>
      <c r="N435" s="195" t="s">
        <v>641</v>
      </c>
      <c r="O435" s="195" t="s">
        <v>34</v>
      </c>
      <c r="P435" s="195" t="s">
        <v>35</v>
      </c>
      <c r="Q435" s="195" t="s">
        <v>11</v>
      </c>
      <c r="R435" s="186" t="s">
        <v>14</v>
      </c>
      <c r="S435" s="195" t="s">
        <v>13</v>
      </c>
      <c r="T435" s="195" t="s">
        <v>13</v>
      </c>
      <c r="U435" s="195" t="s">
        <v>13</v>
      </c>
      <c r="V435" s="195" t="s">
        <v>13</v>
      </c>
      <c r="W435" s="195" t="s">
        <v>14</v>
      </c>
      <c r="X435" s="196" t="s">
        <v>15</v>
      </c>
      <c r="Y435" s="197" t="s">
        <v>150</v>
      </c>
      <c r="Z435" s="198">
        <v>44757</v>
      </c>
      <c r="AA435" s="198"/>
      <c r="AB435" s="193" t="s">
        <v>17</v>
      </c>
    </row>
    <row r="436" spans="1:28" s="156" customFormat="1" ht="118.95" customHeight="1" x14ac:dyDescent="0.25">
      <c r="A436" s="268">
        <f t="shared" si="6"/>
        <v>424</v>
      </c>
      <c r="B436" s="186" t="s">
        <v>0</v>
      </c>
      <c r="C436" s="187" t="s">
        <v>1219</v>
      </c>
      <c r="D436" s="187" t="s">
        <v>1863</v>
      </c>
      <c r="E436" s="188" t="s">
        <v>2</v>
      </c>
      <c r="F436" s="196" t="s">
        <v>642</v>
      </c>
      <c r="G436" s="195" t="s">
        <v>4</v>
      </c>
      <c r="H436" s="195" t="s">
        <v>5</v>
      </c>
      <c r="I436" s="195" t="s">
        <v>50</v>
      </c>
      <c r="J436" s="195" t="s">
        <v>1038</v>
      </c>
      <c r="K436" s="195" t="s">
        <v>592</v>
      </c>
      <c r="L436" s="191" t="str">
        <f>IF(K436="","",VLOOKUP(K436,Listas!$O$3:$P$37,2,FALSE))</f>
        <v>DIRECTOR(A) REGIONAL ANDINA</v>
      </c>
      <c r="M436" s="195" t="s">
        <v>593</v>
      </c>
      <c r="N436" s="195" t="s">
        <v>643</v>
      </c>
      <c r="O436" s="195" t="s">
        <v>21</v>
      </c>
      <c r="P436" s="195" t="s">
        <v>35</v>
      </c>
      <c r="Q436" s="195" t="s">
        <v>11</v>
      </c>
      <c r="R436" s="186" t="s">
        <v>14</v>
      </c>
      <c r="S436" s="195" t="s">
        <v>13</v>
      </c>
      <c r="T436" s="195" t="s">
        <v>14</v>
      </c>
      <c r="U436" s="195" t="s">
        <v>14</v>
      </c>
      <c r="V436" s="195" t="s">
        <v>14</v>
      </c>
      <c r="W436" s="195" t="s">
        <v>14</v>
      </c>
      <c r="X436" s="196" t="s">
        <v>644</v>
      </c>
      <c r="Y436" s="197" t="s">
        <v>22</v>
      </c>
      <c r="Z436" s="198">
        <v>44331</v>
      </c>
      <c r="AA436" s="198"/>
      <c r="AB436" s="193" t="s">
        <v>17</v>
      </c>
    </row>
    <row r="437" spans="1:28" s="156" customFormat="1" ht="118.95" customHeight="1" x14ac:dyDescent="0.25">
      <c r="A437" s="268">
        <f t="shared" si="6"/>
        <v>425</v>
      </c>
      <c r="B437" s="186" t="s">
        <v>0</v>
      </c>
      <c r="C437" s="187" t="s">
        <v>1220</v>
      </c>
      <c r="D437" s="187" t="s">
        <v>1843</v>
      </c>
      <c r="E437" s="188" t="s">
        <v>2</v>
      </c>
      <c r="F437" s="196" t="s">
        <v>642</v>
      </c>
      <c r="G437" s="195" t="s">
        <v>4</v>
      </c>
      <c r="H437" s="195" t="s">
        <v>5</v>
      </c>
      <c r="I437" s="195" t="s">
        <v>50</v>
      </c>
      <c r="J437" s="195" t="s">
        <v>1038</v>
      </c>
      <c r="K437" s="195" t="s">
        <v>592</v>
      </c>
      <c r="L437" s="191" t="str">
        <f>IF(K437="","",VLOOKUP(K437,Listas!$O$3:$P$37,2,FALSE))</f>
        <v>DIRECTOR(A) REGIONAL ANDINA</v>
      </c>
      <c r="M437" s="195" t="s">
        <v>593</v>
      </c>
      <c r="N437" s="195" t="s">
        <v>643</v>
      </c>
      <c r="O437" s="195" t="s">
        <v>21</v>
      </c>
      <c r="P437" s="195" t="s">
        <v>35</v>
      </c>
      <c r="Q437" s="195" t="s">
        <v>11</v>
      </c>
      <c r="R437" s="186" t="s">
        <v>14</v>
      </c>
      <c r="S437" s="195" t="s">
        <v>13</v>
      </c>
      <c r="T437" s="195" t="s">
        <v>14</v>
      </c>
      <c r="U437" s="195" t="s">
        <v>14</v>
      </c>
      <c r="V437" s="195" t="s">
        <v>14</v>
      </c>
      <c r="W437" s="195" t="s">
        <v>14</v>
      </c>
      <c r="X437" s="196" t="s">
        <v>644</v>
      </c>
      <c r="Y437" s="197" t="s">
        <v>22</v>
      </c>
      <c r="Z437" s="198">
        <v>44331</v>
      </c>
      <c r="AA437" s="198"/>
      <c r="AB437" s="193" t="s">
        <v>17</v>
      </c>
    </row>
    <row r="438" spans="1:28" s="156" customFormat="1" ht="118.95" customHeight="1" x14ac:dyDescent="0.25">
      <c r="A438" s="268">
        <f t="shared" si="6"/>
        <v>426</v>
      </c>
      <c r="B438" s="186" t="s">
        <v>27</v>
      </c>
      <c r="C438" s="187" t="s">
        <v>28</v>
      </c>
      <c r="D438" s="187" t="s">
        <v>193</v>
      </c>
      <c r="E438" s="188" t="s">
        <v>2</v>
      </c>
      <c r="F438" s="196" t="s">
        <v>642</v>
      </c>
      <c r="G438" s="195" t="s">
        <v>4</v>
      </c>
      <c r="H438" s="195" t="s">
        <v>5</v>
      </c>
      <c r="I438" s="195" t="s">
        <v>50</v>
      </c>
      <c r="J438" s="195" t="s">
        <v>1038</v>
      </c>
      <c r="K438" s="195" t="s">
        <v>592</v>
      </c>
      <c r="L438" s="191" t="str">
        <f>IF(K438="","",VLOOKUP(K438,Listas!$O$3:$P$37,2,FALSE))</f>
        <v>DIRECTOR(A) REGIONAL ANDINA</v>
      </c>
      <c r="M438" s="195" t="s">
        <v>593</v>
      </c>
      <c r="N438" s="195" t="s">
        <v>643</v>
      </c>
      <c r="O438" s="195" t="s">
        <v>21</v>
      </c>
      <c r="P438" s="195" t="s">
        <v>35</v>
      </c>
      <c r="Q438" s="195" t="s">
        <v>11</v>
      </c>
      <c r="R438" s="186" t="s">
        <v>14</v>
      </c>
      <c r="S438" s="195" t="s">
        <v>13</v>
      </c>
      <c r="T438" s="195" t="s">
        <v>14</v>
      </c>
      <c r="U438" s="195" t="s">
        <v>14</v>
      </c>
      <c r="V438" s="195" t="s">
        <v>14</v>
      </c>
      <c r="W438" s="195" t="s">
        <v>14</v>
      </c>
      <c r="X438" s="196" t="s">
        <v>645</v>
      </c>
      <c r="Y438" s="197" t="s">
        <v>22</v>
      </c>
      <c r="Z438" s="198">
        <v>44331</v>
      </c>
      <c r="AA438" s="198"/>
      <c r="AB438" s="193" t="s">
        <v>17</v>
      </c>
    </row>
    <row r="439" spans="1:28" s="156" customFormat="1" ht="118.95" customHeight="1" x14ac:dyDescent="0.25">
      <c r="A439" s="268">
        <f t="shared" si="6"/>
        <v>427</v>
      </c>
      <c r="B439" s="186" t="s">
        <v>27</v>
      </c>
      <c r="C439" s="187" t="s">
        <v>29</v>
      </c>
      <c r="D439" s="187" t="s">
        <v>629</v>
      </c>
      <c r="E439" s="188" t="s">
        <v>2</v>
      </c>
      <c r="F439" s="196" t="s">
        <v>646</v>
      </c>
      <c r="G439" s="195" t="s">
        <v>4</v>
      </c>
      <c r="H439" s="195" t="s">
        <v>63</v>
      </c>
      <c r="I439" s="195" t="s">
        <v>50</v>
      </c>
      <c r="J439" s="195" t="s">
        <v>1038</v>
      </c>
      <c r="K439" s="195" t="s">
        <v>592</v>
      </c>
      <c r="L439" s="191" t="str">
        <f>IF(K439="","",VLOOKUP(K439,Listas!$O$3:$P$37,2,FALSE))</f>
        <v>DIRECTOR(A) REGIONAL ANDINA</v>
      </c>
      <c r="M439" s="195" t="s">
        <v>593</v>
      </c>
      <c r="N439" s="195" t="s">
        <v>643</v>
      </c>
      <c r="O439" s="195" t="s">
        <v>21</v>
      </c>
      <c r="P439" s="195" t="s">
        <v>35</v>
      </c>
      <c r="Q439" s="195" t="s">
        <v>11</v>
      </c>
      <c r="R439" s="186" t="s">
        <v>14</v>
      </c>
      <c r="S439" s="195" t="s">
        <v>13</v>
      </c>
      <c r="T439" s="195" t="s">
        <v>14</v>
      </c>
      <c r="U439" s="195" t="s">
        <v>14</v>
      </c>
      <c r="V439" s="195" t="s">
        <v>14</v>
      </c>
      <c r="W439" s="195" t="s">
        <v>14</v>
      </c>
      <c r="X439" s="196" t="s">
        <v>647</v>
      </c>
      <c r="Y439" s="197" t="s">
        <v>22</v>
      </c>
      <c r="Z439" s="198">
        <v>44331</v>
      </c>
      <c r="AA439" s="198"/>
      <c r="AB439" s="193" t="s">
        <v>17</v>
      </c>
    </row>
    <row r="440" spans="1:28" s="156" customFormat="1" ht="118.95" customHeight="1" x14ac:dyDescent="0.25">
      <c r="A440" s="268">
        <f t="shared" si="6"/>
        <v>428</v>
      </c>
      <c r="B440" s="186" t="s">
        <v>27</v>
      </c>
      <c r="C440" s="187" t="s">
        <v>1207</v>
      </c>
      <c r="D440" s="187" t="s">
        <v>648</v>
      </c>
      <c r="E440" s="188" t="s">
        <v>2</v>
      </c>
      <c r="F440" s="196" t="s">
        <v>649</v>
      </c>
      <c r="G440" s="195" t="s">
        <v>4</v>
      </c>
      <c r="H440" s="195" t="s">
        <v>5</v>
      </c>
      <c r="I440" s="195" t="s">
        <v>50</v>
      </c>
      <c r="J440" s="195" t="s">
        <v>1038</v>
      </c>
      <c r="K440" s="195" t="s">
        <v>592</v>
      </c>
      <c r="L440" s="191" t="str">
        <f>IF(K440="","",VLOOKUP(K440,Listas!$O$3:$P$37,2,FALSE))</f>
        <v>DIRECTOR(A) REGIONAL ANDINA</v>
      </c>
      <c r="M440" s="195" t="s">
        <v>593</v>
      </c>
      <c r="N440" s="195" t="s">
        <v>643</v>
      </c>
      <c r="O440" s="195" t="s">
        <v>21</v>
      </c>
      <c r="P440" s="195" t="s">
        <v>35</v>
      </c>
      <c r="Q440" s="195" t="s">
        <v>11</v>
      </c>
      <c r="R440" s="186" t="s">
        <v>14</v>
      </c>
      <c r="S440" s="195" t="s">
        <v>13</v>
      </c>
      <c r="T440" s="195" t="s">
        <v>14</v>
      </c>
      <c r="U440" s="195" t="s">
        <v>14</v>
      </c>
      <c r="V440" s="195" t="s">
        <v>14</v>
      </c>
      <c r="W440" s="195" t="s">
        <v>14</v>
      </c>
      <c r="X440" s="196" t="s">
        <v>650</v>
      </c>
      <c r="Y440" s="197" t="s">
        <v>22</v>
      </c>
      <c r="Z440" s="198">
        <v>44331</v>
      </c>
      <c r="AA440" s="198"/>
      <c r="AB440" s="193" t="s">
        <v>17</v>
      </c>
    </row>
    <row r="441" spans="1:28" s="156" customFormat="1" ht="118.95" customHeight="1" x14ac:dyDescent="0.25">
      <c r="A441" s="268">
        <f t="shared" si="6"/>
        <v>429</v>
      </c>
      <c r="B441" s="186" t="s">
        <v>379</v>
      </c>
      <c r="C441" s="187" t="s">
        <v>1221</v>
      </c>
      <c r="D441" s="187" t="s">
        <v>381</v>
      </c>
      <c r="E441" s="188" t="s">
        <v>2</v>
      </c>
      <c r="F441" s="196" t="s">
        <v>642</v>
      </c>
      <c r="G441" s="195" t="s">
        <v>4</v>
      </c>
      <c r="H441" s="195" t="s">
        <v>63</v>
      </c>
      <c r="I441" s="195" t="s">
        <v>50</v>
      </c>
      <c r="J441" s="195" t="s">
        <v>1038</v>
      </c>
      <c r="K441" s="195" t="s">
        <v>592</v>
      </c>
      <c r="L441" s="191" t="str">
        <f>IF(K441="","",VLOOKUP(K441,Listas!$O$3:$P$37,2,FALSE))</f>
        <v>DIRECTOR(A) REGIONAL ANDINA</v>
      </c>
      <c r="M441" s="195" t="s">
        <v>593</v>
      </c>
      <c r="N441" s="195" t="s">
        <v>643</v>
      </c>
      <c r="O441" s="195" t="s">
        <v>34</v>
      </c>
      <c r="P441" s="195" t="s">
        <v>35</v>
      </c>
      <c r="Q441" s="195" t="s">
        <v>11</v>
      </c>
      <c r="R441" s="186" t="s">
        <v>14</v>
      </c>
      <c r="S441" s="195" t="s">
        <v>13</v>
      </c>
      <c r="T441" s="195" t="s">
        <v>13</v>
      </c>
      <c r="U441" s="195" t="s">
        <v>13</v>
      </c>
      <c r="V441" s="195" t="s">
        <v>13</v>
      </c>
      <c r="W441" s="195" t="s">
        <v>14</v>
      </c>
      <c r="X441" s="196" t="s">
        <v>1864</v>
      </c>
      <c r="Y441" s="197" t="s">
        <v>150</v>
      </c>
      <c r="Z441" s="198">
        <v>44331</v>
      </c>
      <c r="AA441" s="198"/>
      <c r="AB441" s="193" t="s">
        <v>17</v>
      </c>
    </row>
    <row r="442" spans="1:28" s="156" customFormat="1" ht="118.95" customHeight="1" x14ac:dyDescent="0.25">
      <c r="A442" s="268">
        <f t="shared" si="6"/>
        <v>430</v>
      </c>
      <c r="B442" s="186" t="s">
        <v>272</v>
      </c>
      <c r="C442" s="187" t="s">
        <v>1222</v>
      </c>
      <c r="D442" s="187" t="s">
        <v>651</v>
      </c>
      <c r="E442" s="188" t="s">
        <v>2</v>
      </c>
      <c r="F442" s="196" t="s">
        <v>642</v>
      </c>
      <c r="G442" s="195" t="s">
        <v>4</v>
      </c>
      <c r="H442" s="195" t="s">
        <v>5</v>
      </c>
      <c r="I442" s="195" t="s">
        <v>50</v>
      </c>
      <c r="J442" s="195" t="s">
        <v>1038</v>
      </c>
      <c r="K442" s="195" t="s">
        <v>592</v>
      </c>
      <c r="L442" s="191" t="str">
        <f>IF(K442="","",VLOOKUP(K442,Listas!$O$3:$P$37,2,FALSE))</f>
        <v>DIRECTOR(A) REGIONAL ANDINA</v>
      </c>
      <c r="M442" s="195" t="s">
        <v>593</v>
      </c>
      <c r="N442" s="195" t="s">
        <v>643</v>
      </c>
      <c r="O442" s="195" t="s">
        <v>34</v>
      </c>
      <c r="P442" s="195" t="s">
        <v>35</v>
      </c>
      <c r="Q442" s="195" t="s">
        <v>11</v>
      </c>
      <c r="R442" s="186" t="s">
        <v>14</v>
      </c>
      <c r="S442" s="195" t="s">
        <v>13</v>
      </c>
      <c r="T442" s="195" t="s">
        <v>13</v>
      </c>
      <c r="U442" s="195" t="s">
        <v>14</v>
      </c>
      <c r="V442" s="195" t="s">
        <v>13</v>
      </c>
      <c r="W442" s="195" t="s">
        <v>14</v>
      </c>
      <c r="X442" s="196" t="s">
        <v>1865</v>
      </c>
      <c r="Y442" s="197" t="s">
        <v>150</v>
      </c>
      <c r="Z442" s="198">
        <v>44331</v>
      </c>
      <c r="AA442" s="198"/>
      <c r="AB442" s="193" t="s">
        <v>17</v>
      </c>
    </row>
    <row r="443" spans="1:28" s="156" customFormat="1" ht="118.95" customHeight="1" x14ac:dyDescent="0.25">
      <c r="A443" s="268">
        <f t="shared" si="6"/>
        <v>431</v>
      </c>
      <c r="B443" s="186" t="s">
        <v>272</v>
      </c>
      <c r="C443" s="187" t="s">
        <v>1223</v>
      </c>
      <c r="D443" s="187" t="s">
        <v>652</v>
      </c>
      <c r="E443" s="188" t="s">
        <v>2</v>
      </c>
      <c r="F443" s="196" t="s">
        <v>642</v>
      </c>
      <c r="G443" s="195" t="s">
        <v>4</v>
      </c>
      <c r="H443" s="195" t="s">
        <v>5</v>
      </c>
      <c r="I443" s="195" t="s">
        <v>50</v>
      </c>
      <c r="J443" s="195" t="s">
        <v>1038</v>
      </c>
      <c r="K443" s="195" t="s">
        <v>592</v>
      </c>
      <c r="L443" s="191" t="str">
        <f>IF(K443="","",VLOOKUP(K443,Listas!$O$3:$P$37,2,FALSE))</f>
        <v>DIRECTOR(A) REGIONAL ANDINA</v>
      </c>
      <c r="M443" s="195" t="s">
        <v>593</v>
      </c>
      <c r="N443" s="195" t="s">
        <v>643</v>
      </c>
      <c r="O443" s="195" t="s">
        <v>34</v>
      </c>
      <c r="P443" s="195" t="s">
        <v>35</v>
      </c>
      <c r="Q443" s="195" t="s">
        <v>11</v>
      </c>
      <c r="R443" s="186" t="s">
        <v>14</v>
      </c>
      <c r="S443" s="195" t="s">
        <v>13</v>
      </c>
      <c r="T443" s="195" t="s">
        <v>13</v>
      </c>
      <c r="U443" s="195" t="s">
        <v>14</v>
      </c>
      <c r="V443" s="195" t="s">
        <v>13</v>
      </c>
      <c r="W443" s="195" t="s">
        <v>14</v>
      </c>
      <c r="X443" s="196" t="s">
        <v>1866</v>
      </c>
      <c r="Y443" s="197" t="s">
        <v>150</v>
      </c>
      <c r="Z443" s="198">
        <v>44331</v>
      </c>
      <c r="AA443" s="198"/>
      <c r="AB443" s="193" t="s">
        <v>17</v>
      </c>
    </row>
    <row r="444" spans="1:28" s="156" customFormat="1" ht="118.95" customHeight="1" x14ac:dyDescent="0.25">
      <c r="A444" s="268">
        <f t="shared" si="6"/>
        <v>432</v>
      </c>
      <c r="B444" s="186" t="s">
        <v>46</v>
      </c>
      <c r="C444" s="187" t="s">
        <v>777</v>
      </c>
      <c r="D444" s="187" t="s">
        <v>653</v>
      </c>
      <c r="E444" s="188" t="s">
        <v>2</v>
      </c>
      <c r="F444" s="196" t="s">
        <v>642</v>
      </c>
      <c r="G444" s="195" t="s">
        <v>4</v>
      </c>
      <c r="H444" s="195" t="s">
        <v>5</v>
      </c>
      <c r="I444" s="195" t="s">
        <v>50</v>
      </c>
      <c r="J444" s="195" t="s">
        <v>1038</v>
      </c>
      <c r="K444" s="195" t="s">
        <v>592</v>
      </c>
      <c r="L444" s="191" t="str">
        <f>IF(K444="","",VLOOKUP(K444,Listas!$O$3:$P$37,2,FALSE))</f>
        <v>DIRECTOR(A) REGIONAL ANDINA</v>
      </c>
      <c r="M444" s="195" t="s">
        <v>593</v>
      </c>
      <c r="N444" s="195" t="s">
        <v>643</v>
      </c>
      <c r="O444" s="195" t="s">
        <v>34</v>
      </c>
      <c r="P444" s="195" t="s">
        <v>35</v>
      </c>
      <c r="Q444" s="195" t="s">
        <v>11</v>
      </c>
      <c r="R444" s="186" t="s">
        <v>14</v>
      </c>
      <c r="S444" s="195" t="s">
        <v>13</v>
      </c>
      <c r="T444" s="195" t="s">
        <v>13</v>
      </c>
      <c r="U444" s="195" t="s">
        <v>13</v>
      </c>
      <c r="V444" s="195" t="s">
        <v>13</v>
      </c>
      <c r="W444" s="195" t="s">
        <v>14</v>
      </c>
      <c r="X444" s="196" t="s">
        <v>1867</v>
      </c>
      <c r="Y444" s="197" t="s">
        <v>150</v>
      </c>
      <c r="Z444" s="198">
        <v>44331</v>
      </c>
      <c r="AA444" s="198"/>
      <c r="AB444" s="193" t="s">
        <v>17</v>
      </c>
    </row>
    <row r="445" spans="1:28" s="156" customFormat="1" ht="118.95" customHeight="1" x14ac:dyDescent="0.25">
      <c r="A445" s="268">
        <f t="shared" si="6"/>
        <v>433</v>
      </c>
      <c r="B445" s="186" t="s">
        <v>46</v>
      </c>
      <c r="C445" s="187" t="s">
        <v>586</v>
      </c>
      <c r="D445" s="187" t="s">
        <v>654</v>
      </c>
      <c r="E445" s="188" t="s">
        <v>2</v>
      </c>
      <c r="F445" s="196" t="s">
        <v>655</v>
      </c>
      <c r="G445" s="195" t="s">
        <v>4</v>
      </c>
      <c r="H445" s="195" t="s">
        <v>32</v>
      </c>
      <c r="I445" s="195" t="s">
        <v>50</v>
      </c>
      <c r="J445" s="195" t="s">
        <v>1038</v>
      </c>
      <c r="K445" s="195" t="s">
        <v>592</v>
      </c>
      <c r="L445" s="191" t="str">
        <f>IF(K445="","",VLOOKUP(K445,Listas!$O$3:$P$37,2,FALSE))</f>
        <v>DIRECTOR(A) REGIONAL ANDINA</v>
      </c>
      <c r="M445" s="195" t="s">
        <v>593</v>
      </c>
      <c r="N445" s="195" t="s">
        <v>643</v>
      </c>
      <c r="O445" s="195" t="s">
        <v>10</v>
      </c>
      <c r="P445" s="195" t="s">
        <v>35</v>
      </c>
      <c r="Q445" s="195" t="s">
        <v>11</v>
      </c>
      <c r="R445" s="186" t="s">
        <v>14</v>
      </c>
      <c r="S445" s="195" t="s">
        <v>13</v>
      </c>
      <c r="T445" s="195" t="s">
        <v>13</v>
      </c>
      <c r="U445" s="195" t="s">
        <v>13</v>
      </c>
      <c r="V445" s="195" t="s">
        <v>13</v>
      </c>
      <c r="W445" s="195" t="s">
        <v>14</v>
      </c>
      <c r="X445" s="196" t="s">
        <v>1868</v>
      </c>
      <c r="Y445" s="197" t="s">
        <v>656</v>
      </c>
      <c r="Z445" s="198">
        <v>44331</v>
      </c>
      <c r="AA445" s="198"/>
      <c r="AB445" s="193" t="s">
        <v>17</v>
      </c>
    </row>
    <row r="446" spans="1:28" s="156" customFormat="1" ht="118.95" customHeight="1" x14ac:dyDescent="0.25">
      <c r="A446" s="268">
        <f t="shared" si="6"/>
        <v>434</v>
      </c>
      <c r="B446" s="186" t="s">
        <v>46</v>
      </c>
      <c r="C446" s="187" t="s">
        <v>778</v>
      </c>
      <c r="D446" s="187" t="s">
        <v>1277</v>
      </c>
      <c r="E446" s="188" t="s">
        <v>2</v>
      </c>
      <c r="F446" s="196" t="s">
        <v>646</v>
      </c>
      <c r="G446" s="195" t="s">
        <v>4</v>
      </c>
      <c r="H446" s="195" t="s">
        <v>32</v>
      </c>
      <c r="I446" s="195" t="s">
        <v>50</v>
      </c>
      <c r="J446" s="195" t="s">
        <v>1038</v>
      </c>
      <c r="K446" s="195" t="s">
        <v>592</v>
      </c>
      <c r="L446" s="191" t="str">
        <f>IF(K446="","",VLOOKUP(K446,Listas!$O$3:$P$37,2,FALSE))</f>
        <v>DIRECTOR(A) REGIONAL ANDINA</v>
      </c>
      <c r="M446" s="195" t="s">
        <v>593</v>
      </c>
      <c r="N446" s="195" t="s">
        <v>643</v>
      </c>
      <c r="O446" s="195" t="s">
        <v>34</v>
      </c>
      <c r="P446" s="195" t="s">
        <v>35</v>
      </c>
      <c r="Q446" s="195" t="s">
        <v>11</v>
      </c>
      <c r="R446" s="186" t="s">
        <v>14</v>
      </c>
      <c r="S446" s="195" t="s">
        <v>13</v>
      </c>
      <c r="T446" s="195" t="s">
        <v>13</v>
      </c>
      <c r="U446" s="195" t="s">
        <v>13</v>
      </c>
      <c r="V446" s="195" t="s">
        <v>13</v>
      </c>
      <c r="W446" s="195" t="s">
        <v>14</v>
      </c>
      <c r="X446" s="196" t="s">
        <v>1869</v>
      </c>
      <c r="Y446" s="197" t="s">
        <v>150</v>
      </c>
      <c r="Z446" s="198">
        <v>44331</v>
      </c>
      <c r="AA446" s="198"/>
      <c r="AB446" s="193" t="s">
        <v>17</v>
      </c>
    </row>
    <row r="447" spans="1:28" s="156" customFormat="1" ht="118.95" customHeight="1" x14ac:dyDescent="0.25">
      <c r="A447" s="268">
        <f t="shared" si="6"/>
        <v>435</v>
      </c>
      <c r="B447" s="186" t="s">
        <v>46</v>
      </c>
      <c r="C447" s="187" t="s">
        <v>1224</v>
      </c>
      <c r="D447" s="187" t="s">
        <v>1278</v>
      </c>
      <c r="E447" s="188" t="s">
        <v>2</v>
      </c>
      <c r="F447" s="196" t="s">
        <v>642</v>
      </c>
      <c r="G447" s="195" t="s">
        <v>4</v>
      </c>
      <c r="H447" s="195" t="s">
        <v>32</v>
      </c>
      <c r="I447" s="195" t="s">
        <v>50</v>
      </c>
      <c r="J447" s="195" t="s">
        <v>1038</v>
      </c>
      <c r="K447" s="195" t="s">
        <v>592</v>
      </c>
      <c r="L447" s="191" t="str">
        <f>IF(K447="","",VLOOKUP(K447,Listas!$O$3:$P$37,2,FALSE))</f>
        <v>DIRECTOR(A) REGIONAL ANDINA</v>
      </c>
      <c r="M447" s="195" t="s">
        <v>593</v>
      </c>
      <c r="N447" s="195" t="s">
        <v>643</v>
      </c>
      <c r="O447" s="195" t="s">
        <v>34</v>
      </c>
      <c r="P447" s="195" t="s">
        <v>35</v>
      </c>
      <c r="Q447" s="195" t="s">
        <v>11</v>
      </c>
      <c r="R447" s="186" t="s">
        <v>14</v>
      </c>
      <c r="S447" s="195" t="s">
        <v>13</v>
      </c>
      <c r="T447" s="195" t="s">
        <v>13</v>
      </c>
      <c r="U447" s="195" t="s">
        <v>13</v>
      </c>
      <c r="V447" s="195" t="s">
        <v>13</v>
      </c>
      <c r="W447" s="195" t="s">
        <v>14</v>
      </c>
      <c r="X447" s="196" t="s">
        <v>1869</v>
      </c>
      <c r="Y447" s="197" t="s">
        <v>150</v>
      </c>
      <c r="Z447" s="198">
        <v>44331</v>
      </c>
      <c r="AA447" s="198"/>
      <c r="AB447" s="193" t="s">
        <v>17</v>
      </c>
    </row>
    <row r="448" spans="1:28" s="156" customFormat="1" ht="118.95" customHeight="1" x14ac:dyDescent="0.25">
      <c r="A448" s="268">
        <f t="shared" si="6"/>
        <v>436</v>
      </c>
      <c r="B448" s="186" t="s">
        <v>46</v>
      </c>
      <c r="C448" s="187" t="s">
        <v>578</v>
      </c>
      <c r="D448" s="187" t="s">
        <v>657</v>
      </c>
      <c r="E448" s="188" t="s">
        <v>2</v>
      </c>
      <c r="F448" s="196" t="s">
        <v>658</v>
      </c>
      <c r="G448" s="195" t="s">
        <v>4</v>
      </c>
      <c r="H448" s="195" t="s">
        <v>32</v>
      </c>
      <c r="I448" s="195" t="s">
        <v>6</v>
      </c>
      <c r="J448" s="195" t="s">
        <v>1038</v>
      </c>
      <c r="K448" s="195" t="s">
        <v>592</v>
      </c>
      <c r="L448" s="191" t="str">
        <f>IF(K448="","",VLOOKUP(K448,Listas!$O$3:$P$37,2,FALSE))</f>
        <v>DIRECTOR(A) REGIONAL ANDINA</v>
      </c>
      <c r="M448" s="195" t="s">
        <v>593</v>
      </c>
      <c r="N448" s="195" t="s">
        <v>643</v>
      </c>
      <c r="O448" s="195" t="s">
        <v>21</v>
      </c>
      <c r="P448" s="195" t="s">
        <v>35</v>
      </c>
      <c r="Q448" s="195" t="s">
        <v>11</v>
      </c>
      <c r="R448" s="186" t="s">
        <v>14</v>
      </c>
      <c r="S448" s="195" t="s">
        <v>13</v>
      </c>
      <c r="T448" s="195" t="s">
        <v>14</v>
      </c>
      <c r="U448" s="195" t="s">
        <v>14</v>
      </c>
      <c r="V448" s="195" t="s">
        <v>14</v>
      </c>
      <c r="W448" s="195" t="s">
        <v>14</v>
      </c>
      <c r="X448" s="196" t="s">
        <v>659</v>
      </c>
      <c r="Y448" s="197" t="s">
        <v>22</v>
      </c>
      <c r="Z448" s="198">
        <v>44331</v>
      </c>
      <c r="AA448" s="198"/>
      <c r="AB448" s="193" t="s">
        <v>17</v>
      </c>
    </row>
    <row r="449" spans="1:28" s="156" customFormat="1" ht="118.95" customHeight="1" x14ac:dyDescent="0.25">
      <c r="A449" s="268">
        <f t="shared" si="6"/>
        <v>437</v>
      </c>
      <c r="B449" s="186" t="s">
        <v>27</v>
      </c>
      <c r="C449" s="187" t="s">
        <v>29</v>
      </c>
      <c r="D449" s="187" t="s">
        <v>1840</v>
      </c>
      <c r="E449" s="188" t="s">
        <v>2</v>
      </c>
      <c r="F449" s="196" t="s">
        <v>660</v>
      </c>
      <c r="G449" s="195" t="s">
        <v>4</v>
      </c>
      <c r="H449" s="195" t="s">
        <v>5</v>
      </c>
      <c r="I449" s="195" t="s">
        <v>50</v>
      </c>
      <c r="J449" s="195" t="s">
        <v>1038</v>
      </c>
      <c r="K449" s="195" t="s">
        <v>592</v>
      </c>
      <c r="L449" s="191" t="str">
        <f>IF(K449="","",VLOOKUP(K449,Listas!$O$3:$P$37,2,FALSE))</f>
        <v>DIRECTOR(A) REGIONAL ANDINA</v>
      </c>
      <c r="M449" s="195" t="s">
        <v>593</v>
      </c>
      <c r="N449" s="195" t="s">
        <v>661</v>
      </c>
      <c r="O449" s="195" t="s">
        <v>21</v>
      </c>
      <c r="P449" s="195" t="s">
        <v>35</v>
      </c>
      <c r="Q449" s="195" t="s">
        <v>11</v>
      </c>
      <c r="R449" s="186" t="s">
        <v>14</v>
      </c>
      <c r="S449" s="195" t="s">
        <v>13</v>
      </c>
      <c r="T449" s="195" t="s">
        <v>14</v>
      </c>
      <c r="U449" s="195" t="s">
        <v>14</v>
      </c>
      <c r="V449" s="195" t="s">
        <v>14</v>
      </c>
      <c r="W449" s="195" t="s">
        <v>14</v>
      </c>
      <c r="X449" s="196" t="s">
        <v>15</v>
      </c>
      <c r="Y449" s="197" t="s">
        <v>22</v>
      </c>
      <c r="Z449" s="198">
        <v>44757</v>
      </c>
      <c r="AA449" s="198"/>
      <c r="AB449" s="193" t="s">
        <v>17</v>
      </c>
    </row>
    <row r="450" spans="1:28" s="156" customFormat="1" ht="118.95" customHeight="1" x14ac:dyDescent="0.25">
      <c r="A450" s="268">
        <f t="shared" si="6"/>
        <v>438</v>
      </c>
      <c r="B450" s="186" t="s">
        <v>27</v>
      </c>
      <c r="C450" s="187" t="s">
        <v>1207</v>
      </c>
      <c r="D450" s="187" t="s">
        <v>582</v>
      </c>
      <c r="E450" s="188" t="s">
        <v>2</v>
      </c>
      <c r="F450" s="196" t="s">
        <v>662</v>
      </c>
      <c r="G450" s="195" t="s">
        <v>4</v>
      </c>
      <c r="H450" s="195" t="s">
        <v>63</v>
      </c>
      <c r="I450" s="195" t="s">
        <v>50</v>
      </c>
      <c r="J450" s="195" t="s">
        <v>1038</v>
      </c>
      <c r="K450" s="195" t="s">
        <v>592</v>
      </c>
      <c r="L450" s="191" t="str">
        <f>IF(K450="","",VLOOKUP(K450,Listas!$O$3:$P$37,2,FALSE))</f>
        <v>DIRECTOR(A) REGIONAL ANDINA</v>
      </c>
      <c r="M450" s="195" t="s">
        <v>593</v>
      </c>
      <c r="N450" s="195" t="s">
        <v>663</v>
      </c>
      <c r="O450" s="195" t="s">
        <v>21</v>
      </c>
      <c r="P450" s="195" t="s">
        <v>35</v>
      </c>
      <c r="Q450" s="195" t="s">
        <v>11</v>
      </c>
      <c r="R450" s="186" t="s">
        <v>14</v>
      </c>
      <c r="S450" s="195" t="s">
        <v>13</v>
      </c>
      <c r="T450" s="195" t="s">
        <v>14</v>
      </c>
      <c r="U450" s="195" t="s">
        <v>14</v>
      </c>
      <c r="V450" s="195" t="s">
        <v>14</v>
      </c>
      <c r="W450" s="195" t="s">
        <v>14</v>
      </c>
      <c r="X450" s="196" t="s">
        <v>15</v>
      </c>
      <c r="Y450" s="197" t="s">
        <v>22</v>
      </c>
      <c r="Z450" s="198">
        <v>44757</v>
      </c>
      <c r="AA450" s="198"/>
      <c r="AB450" s="193" t="s">
        <v>17</v>
      </c>
    </row>
    <row r="451" spans="1:28" s="156" customFormat="1" ht="118.95" customHeight="1" x14ac:dyDescent="0.25">
      <c r="A451" s="268">
        <f t="shared" si="6"/>
        <v>439</v>
      </c>
      <c r="B451" s="186" t="s">
        <v>53</v>
      </c>
      <c r="C451" s="187" t="s">
        <v>730</v>
      </c>
      <c r="D451" s="187" t="s">
        <v>589</v>
      </c>
      <c r="E451" s="188" t="s">
        <v>2</v>
      </c>
      <c r="F451" s="196" t="s">
        <v>664</v>
      </c>
      <c r="G451" s="195" t="s">
        <v>4</v>
      </c>
      <c r="H451" s="195" t="s">
        <v>63</v>
      </c>
      <c r="I451" s="195" t="s">
        <v>50</v>
      </c>
      <c r="J451" s="195" t="s">
        <v>1038</v>
      </c>
      <c r="K451" s="195" t="s">
        <v>592</v>
      </c>
      <c r="L451" s="191" t="str">
        <f>IF(K451="","",VLOOKUP(K451,Listas!$O$3:$P$37,2,FALSE))</f>
        <v>DIRECTOR(A) REGIONAL ANDINA</v>
      </c>
      <c r="M451" s="195" t="s">
        <v>593</v>
      </c>
      <c r="N451" s="195" t="s">
        <v>663</v>
      </c>
      <c r="O451" s="195" t="s">
        <v>21</v>
      </c>
      <c r="P451" s="195" t="s">
        <v>35</v>
      </c>
      <c r="Q451" s="195" t="s">
        <v>11</v>
      </c>
      <c r="R451" s="186" t="s">
        <v>14</v>
      </c>
      <c r="S451" s="195" t="s">
        <v>13</v>
      </c>
      <c r="T451" s="195" t="s">
        <v>14</v>
      </c>
      <c r="U451" s="195" t="s">
        <v>14</v>
      </c>
      <c r="V451" s="195" t="s">
        <v>14</v>
      </c>
      <c r="W451" s="195" t="s">
        <v>14</v>
      </c>
      <c r="X451" s="196" t="s">
        <v>15</v>
      </c>
      <c r="Y451" s="197" t="s">
        <v>22</v>
      </c>
      <c r="Z451" s="198">
        <v>44757</v>
      </c>
      <c r="AA451" s="198"/>
      <c r="AB451" s="193" t="s">
        <v>17</v>
      </c>
    </row>
    <row r="452" spans="1:28" s="156" customFormat="1" ht="118.95" customHeight="1" x14ac:dyDescent="0.25">
      <c r="A452" s="268">
        <f t="shared" si="6"/>
        <v>440</v>
      </c>
      <c r="B452" s="186" t="s">
        <v>123</v>
      </c>
      <c r="C452" s="187" t="s">
        <v>1206</v>
      </c>
      <c r="D452" s="187" t="s">
        <v>598</v>
      </c>
      <c r="E452" s="188" t="s">
        <v>2</v>
      </c>
      <c r="F452" s="196" t="s">
        <v>665</v>
      </c>
      <c r="G452" s="195" t="s">
        <v>4</v>
      </c>
      <c r="H452" s="195" t="s">
        <v>5</v>
      </c>
      <c r="I452" s="195" t="s">
        <v>50</v>
      </c>
      <c r="J452" s="195" t="s">
        <v>1038</v>
      </c>
      <c r="K452" s="195" t="s">
        <v>592</v>
      </c>
      <c r="L452" s="191" t="str">
        <f>IF(K452="","",VLOOKUP(K452,Listas!$O$3:$P$37,2,FALSE))</f>
        <v>DIRECTOR(A) REGIONAL ANDINA</v>
      </c>
      <c r="M452" s="195" t="s">
        <v>593</v>
      </c>
      <c r="N452" s="195" t="s">
        <v>666</v>
      </c>
      <c r="O452" s="195" t="s">
        <v>21</v>
      </c>
      <c r="P452" s="195" t="s">
        <v>35</v>
      </c>
      <c r="Q452" s="195" t="s">
        <v>11</v>
      </c>
      <c r="R452" s="186" t="s">
        <v>14</v>
      </c>
      <c r="S452" s="195" t="s">
        <v>13</v>
      </c>
      <c r="T452" s="195" t="s">
        <v>14</v>
      </c>
      <c r="U452" s="195" t="s">
        <v>14</v>
      </c>
      <c r="V452" s="195" t="s">
        <v>14</v>
      </c>
      <c r="W452" s="195" t="s">
        <v>14</v>
      </c>
      <c r="X452" s="196" t="s">
        <v>15</v>
      </c>
      <c r="Y452" s="197" t="s">
        <v>22</v>
      </c>
      <c r="Z452" s="198">
        <v>44757</v>
      </c>
      <c r="AA452" s="198"/>
      <c r="AB452" s="193" t="s">
        <v>17</v>
      </c>
    </row>
    <row r="453" spans="1:28" s="156" customFormat="1" ht="118.95" customHeight="1" x14ac:dyDescent="0.25">
      <c r="A453" s="268">
        <f t="shared" si="6"/>
        <v>441</v>
      </c>
      <c r="B453" s="186" t="s">
        <v>0</v>
      </c>
      <c r="C453" s="187" t="s">
        <v>1225</v>
      </c>
      <c r="D453" s="187" t="s">
        <v>1843</v>
      </c>
      <c r="E453" s="188" t="s">
        <v>2</v>
      </c>
      <c r="F453" s="196" t="s">
        <v>15</v>
      </c>
      <c r="G453" s="195" t="s">
        <v>4</v>
      </c>
      <c r="H453" s="195" t="s">
        <v>5</v>
      </c>
      <c r="I453" s="195" t="s">
        <v>50</v>
      </c>
      <c r="J453" s="195" t="s">
        <v>1038</v>
      </c>
      <c r="K453" s="195" t="s">
        <v>592</v>
      </c>
      <c r="L453" s="191" t="str">
        <f>IF(K453="","",VLOOKUP(K453,Listas!$O$3:$P$37,2,FALSE))</f>
        <v>DIRECTOR(A) REGIONAL ANDINA</v>
      </c>
      <c r="M453" s="195" t="s">
        <v>593</v>
      </c>
      <c r="N453" s="195" t="s">
        <v>667</v>
      </c>
      <c r="O453" s="195" t="s">
        <v>10</v>
      </c>
      <c r="P453" s="195" t="s">
        <v>35</v>
      </c>
      <c r="Q453" s="195" t="s">
        <v>11</v>
      </c>
      <c r="R453" s="186" t="s">
        <v>14</v>
      </c>
      <c r="S453" s="195" t="s">
        <v>13</v>
      </c>
      <c r="T453" s="195" t="s">
        <v>13</v>
      </c>
      <c r="U453" s="195" t="s">
        <v>14</v>
      </c>
      <c r="V453" s="195" t="s">
        <v>13</v>
      </c>
      <c r="W453" s="195" t="s">
        <v>14</v>
      </c>
      <c r="X453" s="196" t="s">
        <v>87</v>
      </c>
      <c r="Y453" s="197" t="s">
        <v>150</v>
      </c>
      <c r="Z453" s="198">
        <v>44757</v>
      </c>
      <c r="AA453" s="198"/>
      <c r="AB453" s="193" t="s">
        <v>17</v>
      </c>
    </row>
    <row r="454" spans="1:28" s="156" customFormat="1" ht="118.95" customHeight="1" x14ac:dyDescent="0.25">
      <c r="A454" s="268">
        <f t="shared" si="6"/>
        <v>442</v>
      </c>
      <c r="B454" s="186" t="s">
        <v>587</v>
      </c>
      <c r="C454" s="187" t="s">
        <v>1226</v>
      </c>
      <c r="D454" s="187" t="s">
        <v>1279</v>
      </c>
      <c r="E454" s="188" t="s">
        <v>2</v>
      </c>
      <c r="F454" s="196" t="s">
        <v>15</v>
      </c>
      <c r="G454" s="195" t="s">
        <v>4</v>
      </c>
      <c r="H454" s="195" t="s">
        <v>5</v>
      </c>
      <c r="I454" s="195" t="s">
        <v>6</v>
      </c>
      <c r="J454" s="195" t="s">
        <v>1038</v>
      </c>
      <c r="K454" s="195" t="s">
        <v>592</v>
      </c>
      <c r="L454" s="191" t="str">
        <f>IF(K454="","",VLOOKUP(K454,Listas!$O$3:$P$37,2,FALSE))</f>
        <v>DIRECTOR(A) REGIONAL ANDINA</v>
      </c>
      <c r="M454" s="195" t="s">
        <v>593</v>
      </c>
      <c r="N454" s="195" t="s">
        <v>668</v>
      </c>
      <c r="O454" s="195" t="s">
        <v>34</v>
      </c>
      <c r="P454" s="195" t="s">
        <v>35</v>
      </c>
      <c r="Q454" s="195" t="s">
        <v>35</v>
      </c>
      <c r="R454" s="186" t="s">
        <v>14</v>
      </c>
      <c r="S454" s="195" t="s">
        <v>13</v>
      </c>
      <c r="T454" s="195" t="s">
        <v>13</v>
      </c>
      <c r="U454" s="195" t="s">
        <v>14</v>
      </c>
      <c r="V454" s="195" t="s">
        <v>13</v>
      </c>
      <c r="W454" s="195" t="s">
        <v>14</v>
      </c>
      <c r="X454" s="196" t="s">
        <v>87</v>
      </c>
      <c r="Y454" s="197" t="s">
        <v>84</v>
      </c>
      <c r="Z454" s="198">
        <v>44757</v>
      </c>
      <c r="AA454" s="198"/>
      <c r="AB454" s="193" t="s">
        <v>17</v>
      </c>
    </row>
    <row r="455" spans="1:28" s="156" customFormat="1" ht="118.95" customHeight="1" x14ac:dyDescent="0.25">
      <c r="A455" s="268">
        <f t="shared" si="6"/>
        <v>443</v>
      </c>
      <c r="B455" s="186" t="s">
        <v>128</v>
      </c>
      <c r="C455" s="187" t="s">
        <v>776</v>
      </c>
      <c r="D455" s="187" t="s">
        <v>669</v>
      </c>
      <c r="E455" s="188" t="s">
        <v>2</v>
      </c>
      <c r="F455" s="196" t="s">
        <v>660</v>
      </c>
      <c r="G455" s="195" t="s">
        <v>4</v>
      </c>
      <c r="H455" s="195" t="s">
        <v>5</v>
      </c>
      <c r="I455" s="195" t="s">
        <v>81</v>
      </c>
      <c r="J455" s="195" t="s">
        <v>1038</v>
      </c>
      <c r="K455" s="195" t="s">
        <v>592</v>
      </c>
      <c r="L455" s="191" t="str">
        <f>IF(K455="","",VLOOKUP(K455,Listas!$O$3:$P$37,2,FALSE))</f>
        <v>DIRECTOR(A) REGIONAL ANDINA</v>
      </c>
      <c r="M455" s="195" t="s">
        <v>593</v>
      </c>
      <c r="N455" s="195" t="s">
        <v>670</v>
      </c>
      <c r="O455" s="195" t="s">
        <v>10</v>
      </c>
      <c r="P455" s="195" t="s">
        <v>35</v>
      </c>
      <c r="Q455" s="195" t="s">
        <v>35</v>
      </c>
      <c r="R455" s="186" t="s">
        <v>14</v>
      </c>
      <c r="S455" s="195" t="s">
        <v>13</v>
      </c>
      <c r="T455" s="195" t="s">
        <v>13</v>
      </c>
      <c r="U455" s="195" t="s">
        <v>13</v>
      </c>
      <c r="V455" s="195" t="s">
        <v>13</v>
      </c>
      <c r="W455" s="195" t="s">
        <v>14</v>
      </c>
      <c r="X455" s="196" t="s">
        <v>87</v>
      </c>
      <c r="Y455" s="197" t="s">
        <v>347</v>
      </c>
      <c r="Z455" s="198">
        <v>44757</v>
      </c>
      <c r="AA455" s="198"/>
      <c r="AB455" s="193" t="s">
        <v>17</v>
      </c>
    </row>
    <row r="456" spans="1:28" s="156" customFormat="1" ht="118.95" customHeight="1" x14ac:dyDescent="0.25">
      <c r="A456" s="268">
        <f t="shared" si="6"/>
        <v>444</v>
      </c>
      <c r="B456" s="186" t="s">
        <v>27</v>
      </c>
      <c r="C456" s="187" t="s">
        <v>29</v>
      </c>
      <c r="D456" s="187" t="s">
        <v>629</v>
      </c>
      <c r="E456" s="188" t="s">
        <v>2</v>
      </c>
      <c r="F456" s="196" t="s">
        <v>671</v>
      </c>
      <c r="G456" s="195" t="s">
        <v>4</v>
      </c>
      <c r="H456" s="195" t="s">
        <v>63</v>
      </c>
      <c r="I456" s="195" t="s">
        <v>50</v>
      </c>
      <c r="J456" s="195" t="s">
        <v>1038</v>
      </c>
      <c r="K456" s="195" t="s">
        <v>592</v>
      </c>
      <c r="L456" s="191" t="str">
        <f>IF(K456="","",VLOOKUP(K456,Listas!$O$3:$P$37,2,FALSE))</f>
        <v>DIRECTOR(A) REGIONAL ANDINA</v>
      </c>
      <c r="M456" s="195" t="s">
        <v>593</v>
      </c>
      <c r="N456" s="195" t="s">
        <v>670</v>
      </c>
      <c r="O456" s="195" t="s">
        <v>21</v>
      </c>
      <c r="P456" s="195" t="s">
        <v>35</v>
      </c>
      <c r="Q456" s="195" t="s">
        <v>11</v>
      </c>
      <c r="R456" s="186" t="s">
        <v>14</v>
      </c>
      <c r="S456" s="195" t="s">
        <v>13</v>
      </c>
      <c r="T456" s="195" t="s">
        <v>14</v>
      </c>
      <c r="U456" s="195" t="s">
        <v>14</v>
      </c>
      <c r="V456" s="195" t="s">
        <v>14</v>
      </c>
      <c r="W456" s="195" t="s">
        <v>14</v>
      </c>
      <c r="X456" s="196" t="s">
        <v>15</v>
      </c>
      <c r="Y456" s="197" t="s">
        <v>22</v>
      </c>
      <c r="Z456" s="198">
        <v>44757</v>
      </c>
      <c r="AA456" s="198"/>
      <c r="AB456" s="193" t="s">
        <v>17</v>
      </c>
    </row>
    <row r="457" spans="1:28" s="156" customFormat="1" ht="118.95" customHeight="1" x14ac:dyDescent="0.25">
      <c r="A457" s="268">
        <f t="shared" si="6"/>
        <v>445</v>
      </c>
      <c r="B457" s="186" t="s">
        <v>46</v>
      </c>
      <c r="C457" s="187" t="s">
        <v>586</v>
      </c>
      <c r="D457" s="187" t="s">
        <v>654</v>
      </c>
      <c r="E457" s="188" t="s">
        <v>2</v>
      </c>
      <c r="F457" s="196" t="s">
        <v>15</v>
      </c>
      <c r="G457" s="195" t="s">
        <v>4</v>
      </c>
      <c r="H457" s="195" t="s">
        <v>32</v>
      </c>
      <c r="I457" s="195" t="s">
        <v>50</v>
      </c>
      <c r="J457" s="195" t="s">
        <v>1038</v>
      </c>
      <c r="K457" s="195" t="s">
        <v>592</v>
      </c>
      <c r="L457" s="191" t="str">
        <f>IF(K457="","",VLOOKUP(K457,Listas!$O$3:$P$37,2,FALSE))</f>
        <v>DIRECTOR(A) REGIONAL ANDINA</v>
      </c>
      <c r="M457" s="195" t="s">
        <v>593</v>
      </c>
      <c r="N457" s="195" t="s">
        <v>668</v>
      </c>
      <c r="O457" s="195" t="s">
        <v>34</v>
      </c>
      <c r="P457" s="195" t="s">
        <v>35</v>
      </c>
      <c r="Q457" s="195" t="s">
        <v>11</v>
      </c>
      <c r="R457" s="186" t="s">
        <v>14</v>
      </c>
      <c r="S457" s="195" t="s">
        <v>13</v>
      </c>
      <c r="T457" s="195" t="s">
        <v>13</v>
      </c>
      <c r="U457" s="195" t="s">
        <v>14</v>
      </c>
      <c r="V457" s="195" t="s">
        <v>13</v>
      </c>
      <c r="W457" s="195" t="s">
        <v>14</v>
      </c>
      <c r="X457" s="196" t="s">
        <v>15</v>
      </c>
      <c r="Y457" s="197" t="s">
        <v>150</v>
      </c>
      <c r="Z457" s="198">
        <v>44757</v>
      </c>
      <c r="AA457" s="198"/>
      <c r="AB457" s="193" t="s">
        <v>17</v>
      </c>
    </row>
    <row r="458" spans="1:28" s="156" customFormat="1" ht="118.95" customHeight="1" x14ac:dyDescent="0.25">
      <c r="A458" s="268">
        <f t="shared" si="6"/>
        <v>446</v>
      </c>
      <c r="B458" s="186" t="s">
        <v>46</v>
      </c>
      <c r="C458" s="187" t="s">
        <v>1227</v>
      </c>
      <c r="D458" s="187" t="s">
        <v>588</v>
      </c>
      <c r="E458" s="188" t="s">
        <v>2</v>
      </c>
      <c r="F458" s="196" t="s">
        <v>15</v>
      </c>
      <c r="G458" s="195" t="s">
        <v>4</v>
      </c>
      <c r="H458" s="195" t="s">
        <v>5</v>
      </c>
      <c r="I458" s="195" t="s">
        <v>50</v>
      </c>
      <c r="J458" s="195" t="s">
        <v>1038</v>
      </c>
      <c r="K458" s="195" t="s">
        <v>592</v>
      </c>
      <c r="L458" s="191" t="str">
        <f>IF(K458="","",VLOOKUP(K458,Listas!$O$3:$P$37,2,FALSE))</f>
        <v>DIRECTOR(A) REGIONAL ANDINA</v>
      </c>
      <c r="M458" s="195" t="s">
        <v>593</v>
      </c>
      <c r="N458" s="195" t="s">
        <v>668</v>
      </c>
      <c r="O458" s="195" t="s">
        <v>34</v>
      </c>
      <c r="P458" s="195" t="s">
        <v>35</v>
      </c>
      <c r="Q458" s="195" t="s">
        <v>11</v>
      </c>
      <c r="R458" s="186" t="s">
        <v>14</v>
      </c>
      <c r="S458" s="195" t="s">
        <v>13</v>
      </c>
      <c r="T458" s="195" t="s">
        <v>13</v>
      </c>
      <c r="U458" s="195" t="s">
        <v>13</v>
      </c>
      <c r="V458" s="195" t="s">
        <v>13</v>
      </c>
      <c r="W458" s="195" t="s">
        <v>14</v>
      </c>
      <c r="X458" s="196" t="s">
        <v>87</v>
      </c>
      <c r="Y458" s="197" t="s">
        <v>150</v>
      </c>
      <c r="Z458" s="198">
        <v>44757</v>
      </c>
      <c r="AA458" s="198"/>
      <c r="AB458" s="193" t="s">
        <v>17</v>
      </c>
    </row>
    <row r="459" spans="1:28" s="156" customFormat="1" ht="118.95" customHeight="1" x14ac:dyDescent="0.25">
      <c r="A459" s="268">
        <f t="shared" si="6"/>
        <v>447</v>
      </c>
      <c r="B459" s="186" t="s">
        <v>118</v>
      </c>
      <c r="C459" s="187" t="s">
        <v>1218</v>
      </c>
      <c r="D459" s="187" t="s">
        <v>1861</v>
      </c>
      <c r="E459" s="188" t="s">
        <v>2</v>
      </c>
      <c r="F459" s="196" t="s">
        <v>15</v>
      </c>
      <c r="G459" s="195" t="s">
        <v>4</v>
      </c>
      <c r="H459" s="195" t="s">
        <v>32</v>
      </c>
      <c r="I459" s="195" t="s">
        <v>50</v>
      </c>
      <c r="J459" s="195" t="s">
        <v>1038</v>
      </c>
      <c r="K459" s="195" t="s">
        <v>592</v>
      </c>
      <c r="L459" s="191" t="str">
        <f>IF(K459="","",VLOOKUP(K459,Listas!$O$3:$P$37,2,FALSE))</f>
        <v>DIRECTOR(A) REGIONAL ANDINA</v>
      </c>
      <c r="M459" s="195" t="s">
        <v>593</v>
      </c>
      <c r="N459" s="195" t="s">
        <v>668</v>
      </c>
      <c r="O459" s="195" t="s">
        <v>34</v>
      </c>
      <c r="P459" s="195" t="s">
        <v>35</v>
      </c>
      <c r="Q459" s="195" t="s">
        <v>11</v>
      </c>
      <c r="R459" s="186" t="s">
        <v>14</v>
      </c>
      <c r="S459" s="195" t="s">
        <v>13</v>
      </c>
      <c r="T459" s="195" t="s">
        <v>13</v>
      </c>
      <c r="U459" s="195" t="s">
        <v>14</v>
      </c>
      <c r="V459" s="195" t="s">
        <v>13</v>
      </c>
      <c r="W459" s="195" t="s">
        <v>14</v>
      </c>
      <c r="X459" s="196" t="s">
        <v>15</v>
      </c>
      <c r="Y459" s="197" t="s">
        <v>150</v>
      </c>
      <c r="Z459" s="198">
        <v>44757</v>
      </c>
      <c r="AA459" s="198"/>
      <c r="AB459" s="193" t="s">
        <v>17</v>
      </c>
    </row>
    <row r="460" spans="1:28" s="156" customFormat="1" ht="118.95" customHeight="1" x14ac:dyDescent="0.25">
      <c r="A460" s="268">
        <f t="shared" si="6"/>
        <v>448</v>
      </c>
      <c r="B460" s="186" t="s">
        <v>0</v>
      </c>
      <c r="C460" s="187" t="s">
        <v>1219</v>
      </c>
      <c r="D460" s="187" t="s">
        <v>1863</v>
      </c>
      <c r="E460" s="188" t="s">
        <v>2</v>
      </c>
      <c r="F460" s="196" t="s">
        <v>15</v>
      </c>
      <c r="G460" s="195" t="s">
        <v>4</v>
      </c>
      <c r="H460" s="195" t="s">
        <v>32</v>
      </c>
      <c r="I460" s="195" t="s">
        <v>50</v>
      </c>
      <c r="J460" s="195" t="s">
        <v>1038</v>
      </c>
      <c r="K460" s="195" t="s">
        <v>592</v>
      </c>
      <c r="L460" s="191" t="str">
        <f>IF(K460="","",VLOOKUP(K460,Listas!$O$3:$P$37,2,FALSE))</f>
        <v>DIRECTOR(A) REGIONAL ANDINA</v>
      </c>
      <c r="M460" s="195" t="s">
        <v>593</v>
      </c>
      <c r="N460" s="195" t="s">
        <v>670</v>
      </c>
      <c r="O460" s="195" t="s">
        <v>34</v>
      </c>
      <c r="P460" s="195" t="s">
        <v>35</v>
      </c>
      <c r="Q460" s="195" t="s">
        <v>11</v>
      </c>
      <c r="R460" s="186" t="s">
        <v>14</v>
      </c>
      <c r="S460" s="195" t="s">
        <v>13</v>
      </c>
      <c r="T460" s="195" t="s">
        <v>13</v>
      </c>
      <c r="U460" s="195" t="s">
        <v>13</v>
      </c>
      <c r="V460" s="195" t="s">
        <v>13</v>
      </c>
      <c r="W460" s="195" t="s">
        <v>14</v>
      </c>
      <c r="X460" s="196" t="s">
        <v>15</v>
      </c>
      <c r="Y460" s="197" t="s">
        <v>150</v>
      </c>
      <c r="Z460" s="198">
        <v>44757</v>
      </c>
      <c r="AA460" s="198"/>
      <c r="AB460" s="193" t="s">
        <v>17</v>
      </c>
    </row>
    <row r="461" spans="1:28" s="156" customFormat="1" ht="118.95" customHeight="1" x14ac:dyDescent="0.25">
      <c r="A461" s="268">
        <f t="shared" si="6"/>
        <v>449</v>
      </c>
      <c r="B461" s="186" t="s">
        <v>0</v>
      </c>
      <c r="C461" s="187" t="s">
        <v>1225</v>
      </c>
      <c r="D461" s="187" t="s">
        <v>1843</v>
      </c>
      <c r="E461" s="188" t="s">
        <v>2</v>
      </c>
      <c r="F461" s="196" t="s">
        <v>15</v>
      </c>
      <c r="G461" s="195" t="s">
        <v>4</v>
      </c>
      <c r="H461" s="195" t="s">
        <v>5</v>
      </c>
      <c r="I461" s="195" t="s">
        <v>50</v>
      </c>
      <c r="J461" s="195" t="s">
        <v>1038</v>
      </c>
      <c r="K461" s="195" t="s">
        <v>592</v>
      </c>
      <c r="L461" s="191" t="str">
        <f>IF(K461="","",VLOOKUP(K461,Listas!$O$3:$P$37,2,FALSE))</f>
        <v>DIRECTOR(A) REGIONAL ANDINA</v>
      </c>
      <c r="M461" s="195" t="s">
        <v>593</v>
      </c>
      <c r="N461" s="195" t="s">
        <v>670</v>
      </c>
      <c r="O461" s="195" t="s">
        <v>34</v>
      </c>
      <c r="P461" s="195" t="s">
        <v>35</v>
      </c>
      <c r="Q461" s="195" t="s">
        <v>11</v>
      </c>
      <c r="R461" s="186" t="s">
        <v>14</v>
      </c>
      <c r="S461" s="195" t="s">
        <v>13</v>
      </c>
      <c r="T461" s="195" t="s">
        <v>13</v>
      </c>
      <c r="U461" s="195" t="s">
        <v>13</v>
      </c>
      <c r="V461" s="195" t="s">
        <v>13</v>
      </c>
      <c r="W461" s="195" t="s">
        <v>14</v>
      </c>
      <c r="X461" s="196" t="s">
        <v>15</v>
      </c>
      <c r="Y461" s="197" t="s">
        <v>150</v>
      </c>
      <c r="Z461" s="198">
        <v>44757</v>
      </c>
      <c r="AA461" s="198"/>
      <c r="AB461" s="193" t="s">
        <v>17</v>
      </c>
    </row>
    <row r="462" spans="1:28" s="156" customFormat="1" ht="118.95" customHeight="1" x14ac:dyDescent="0.25">
      <c r="A462" s="268">
        <f t="shared" si="6"/>
        <v>450</v>
      </c>
      <c r="B462" s="186" t="s">
        <v>379</v>
      </c>
      <c r="C462" s="187" t="s">
        <v>1221</v>
      </c>
      <c r="D462" s="187" t="s">
        <v>381</v>
      </c>
      <c r="E462" s="188" t="s">
        <v>2</v>
      </c>
      <c r="F462" s="196" t="s">
        <v>672</v>
      </c>
      <c r="G462" s="195" t="s">
        <v>4</v>
      </c>
      <c r="H462" s="195" t="s">
        <v>5</v>
      </c>
      <c r="I462" s="195" t="s">
        <v>50</v>
      </c>
      <c r="J462" s="195" t="s">
        <v>1038</v>
      </c>
      <c r="K462" s="195" t="s">
        <v>592</v>
      </c>
      <c r="L462" s="191" t="str">
        <f>IF(K462="","",VLOOKUP(K462,Listas!$O$3:$P$37,2,FALSE))</f>
        <v>DIRECTOR(A) REGIONAL ANDINA</v>
      </c>
      <c r="M462" s="195" t="s">
        <v>593</v>
      </c>
      <c r="N462" s="195" t="s">
        <v>670</v>
      </c>
      <c r="O462" s="195" t="s">
        <v>34</v>
      </c>
      <c r="P462" s="195" t="s">
        <v>35</v>
      </c>
      <c r="Q462" s="195" t="s">
        <v>11</v>
      </c>
      <c r="R462" s="186" t="s">
        <v>14</v>
      </c>
      <c r="S462" s="195" t="s">
        <v>13</v>
      </c>
      <c r="T462" s="195" t="s">
        <v>13</v>
      </c>
      <c r="U462" s="195" t="s">
        <v>13</v>
      </c>
      <c r="V462" s="195" t="s">
        <v>13</v>
      </c>
      <c r="W462" s="195" t="s">
        <v>14</v>
      </c>
      <c r="X462" s="196" t="s">
        <v>15</v>
      </c>
      <c r="Y462" s="197" t="s">
        <v>150</v>
      </c>
      <c r="Z462" s="198">
        <v>44757</v>
      </c>
      <c r="AA462" s="198"/>
      <c r="AB462" s="193" t="s">
        <v>17</v>
      </c>
    </row>
    <row r="463" spans="1:28" s="156" customFormat="1" ht="118.95" customHeight="1" x14ac:dyDescent="0.25">
      <c r="A463" s="268">
        <f t="shared" ref="A463:A526" si="7">+A462+1</f>
        <v>451</v>
      </c>
      <c r="B463" s="186" t="s">
        <v>272</v>
      </c>
      <c r="C463" s="187" t="s">
        <v>1222</v>
      </c>
      <c r="D463" s="187" t="s">
        <v>651</v>
      </c>
      <c r="E463" s="188" t="s">
        <v>2</v>
      </c>
      <c r="F463" s="196" t="s">
        <v>15</v>
      </c>
      <c r="G463" s="195" t="s">
        <v>4</v>
      </c>
      <c r="H463" s="195" t="s">
        <v>5</v>
      </c>
      <c r="I463" s="195" t="s">
        <v>50</v>
      </c>
      <c r="J463" s="195" t="s">
        <v>1038</v>
      </c>
      <c r="K463" s="195" t="s">
        <v>592</v>
      </c>
      <c r="L463" s="191" t="str">
        <f>IF(K463="","",VLOOKUP(K463,Listas!$O$3:$P$37,2,FALSE))</f>
        <v>DIRECTOR(A) REGIONAL ANDINA</v>
      </c>
      <c r="M463" s="195" t="s">
        <v>593</v>
      </c>
      <c r="N463" s="195" t="s">
        <v>670</v>
      </c>
      <c r="O463" s="195" t="s">
        <v>34</v>
      </c>
      <c r="P463" s="195" t="s">
        <v>35</v>
      </c>
      <c r="Q463" s="195" t="s">
        <v>11</v>
      </c>
      <c r="R463" s="186" t="s">
        <v>14</v>
      </c>
      <c r="S463" s="195" t="s">
        <v>13</v>
      </c>
      <c r="T463" s="195" t="s">
        <v>13</v>
      </c>
      <c r="U463" s="195" t="s">
        <v>14</v>
      </c>
      <c r="V463" s="195" t="s">
        <v>13</v>
      </c>
      <c r="W463" s="195" t="s">
        <v>14</v>
      </c>
      <c r="X463" s="196" t="s">
        <v>15</v>
      </c>
      <c r="Y463" s="197" t="s">
        <v>150</v>
      </c>
      <c r="Z463" s="198">
        <v>44757</v>
      </c>
      <c r="AA463" s="198"/>
      <c r="AB463" s="193" t="s">
        <v>17</v>
      </c>
    </row>
    <row r="464" spans="1:28" s="156" customFormat="1" ht="118.95" customHeight="1" x14ac:dyDescent="0.25">
      <c r="A464" s="268">
        <f t="shared" si="7"/>
        <v>452</v>
      </c>
      <c r="B464" s="186" t="s">
        <v>272</v>
      </c>
      <c r="C464" s="187" t="s">
        <v>1223</v>
      </c>
      <c r="D464" s="187" t="s">
        <v>652</v>
      </c>
      <c r="E464" s="188" t="s">
        <v>2</v>
      </c>
      <c r="F464" s="196" t="s">
        <v>15</v>
      </c>
      <c r="G464" s="195" t="s">
        <v>4</v>
      </c>
      <c r="H464" s="195" t="s">
        <v>5</v>
      </c>
      <c r="I464" s="195" t="s">
        <v>50</v>
      </c>
      <c r="J464" s="195" t="s">
        <v>1038</v>
      </c>
      <c r="K464" s="195" t="s">
        <v>592</v>
      </c>
      <c r="L464" s="191" t="str">
        <f>IF(K464="","",VLOOKUP(K464,Listas!$O$3:$P$37,2,FALSE))</f>
        <v>DIRECTOR(A) REGIONAL ANDINA</v>
      </c>
      <c r="M464" s="195" t="s">
        <v>593</v>
      </c>
      <c r="N464" s="195" t="s">
        <v>670</v>
      </c>
      <c r="O464" s="195" t="s">
        <v>34</v>
      </c>
      <c r="P464" s="195" t="s">
        <v>35</v>
      </c>
      <c r="Q464" s="195" t="s">
        <v>11</v>
      </c>
      <c r="R464" s="186" t="s">
        <v>14</v>
      </c>
      <c r="S464" s="195" t="s">
        <v>13</v>
      </c>
      <c r="T464" s="195" t="s">
        <v>13</v>
      </c>
      <c r="U464" s="195" t="s">
        <v>14</v>
      </c>
      <c r="V464" s="195" t="s">
        <v>13</v>
      </c>
      <c r="W464" s="195" t="s">
        <v>14</v>
      </c>
      <c r="X464" s="196" t="s">
        <v>15</v>
      </c>
      <c r="Y464" s="197" t="s">
        <v>150</v>
      </c>
      <c r="Z464" s="198">
        <v>44757</v>
      </c>
      <c r="AA464" s="198"/>
      <c r="AB464" s="193" t="s">
        <v>17</v>
      </c>
    </row>
    <row r="465" spans="1:28" s="156" customFormat="1" ht="118.95" customHeight="1" x14ac:dyDescent="0.25">
      <c r="A465" s="268">
        <f t="shared" si="7"/>
        <v>453</v>
      </c>
      <c r="B465" s="186" t="s">
        <v>46</v>
      </c>
      <c r="C465" s="187" t="s">
        <v>586</v>
      </c>
      <c r="D465" s="187" t="s">
        <v>654</v>
      </c>
      <c r="E465" s="188" t="s">
        <v>2</v>
      </c>
      <c r="F465" s="196" t="s">
        <v>15</v>
      </c>
      <c r="G465" s="195" t="s">
        <v>4</v>
      </c>
      <c r="H465" s="195" t="s">
        <v>32</v>
      </c>
      <c r="I465" s="195" t="s">
        <v>50</v>
      </c>
      <c r="J465" s="195" t="s">
        <v>1038</v>
      </c>
      <c r="K465" s="195" t="s">
        <v>592</v>
      </c>
      <c r="L465" s="191" t="str">
        <f>IF(K465="","",VLOOKUP(K465,Listas!$O$3:$P$37,2,FALSE))</f>
        <v>DIRECTOR(A) REGIONAL ANDINA</v>
      </c>
      <c r="M465" s="195" t="s">
        <v>593</v>
      </c>
      <c r="N465" s="195" t="s">
        <v>670</v>
      </c>
      <c r="O465" s="195" t="s">
        <v>21</v>
      </c>
      <c r="P465" s="195" t="s">
        <v>35</v>
      </c>
      <c r="Q465" s="195" t="s">
        <v>11</v>
      </c>
      <c r="R465" s="186" t="s">
        <v>14</v>
      </c>
      <c r="S465" s="195" t="s">
        <v>13</v>
      </c>
      <c r="T465" s="195" t="s">
        <v>14</v>
      </c>
      <c r="U465" s="195" t="s">
        <v>14</v>
      </c>
      <c r="V465" s="195" t="s">
        <v>14</v>
      </c>
      <c r="W465" s="195" t="s">
        <v>14</v>
      </c>
      <c r="X465" s="196" t="s">
        <v>15</v>
      </c>
      <c r="Y465" s="197" t="s">
        <v>22</v>
      </c>
      <c r="Z465" s="198">
        <v>44757</v>
      </c>
      <c r="AA465" s="198"/>
      <c r="AB465" s="193" t="s">
        <v>17</v>
      </c>
    </row>
    <row r="466" spans="1:28" s="156" customFormat="1" ht="118.95" customHeight="1" x14ac:dyDescent="0.25">
      <c r="A466" s="268">
        <f t="shared" si="7"/>
        <v>454</v>
      </c>
      <c r="B466" s="186" t="s">
        <v>46</v>
      </c>
      <c r="C466" s="187" t="s">
        <v>778</v>
      </c>
      <c r="D466" s="187" t="s">
        <v>1277</v>
      </c>
      <c r="E466" s="188" t="s">
        <v>2</v>
      </c>
      <c r="F466" s="196" t="s">
        <v>673</v>
      </c>
      <c r="G466" s="195" t="s">
        <v>4</v>
      </c>
      <c r="H466" s="195" t="s">
        <v>63</v>
      </c>
      <c r="I466" s="195" t="s">
        <v>81</v>
      </c>
      <c r="J466" s="195" t="s">
        <v>1038</v>
      </c>
      <c r="K466" s="195" t="s">
        <v>592</v>
      </c>
      <c r="L466" s="191" t="str">
        <f>IF(K466="","",VLOOKUP(K466,Listas!$O$3:$P$37,2,FALSE))</f>
        <v>DIRECTOR(A) REGIONAL ANDINA</v>
      </c>
      <c r="M466" s="195" t="s">
        <v>593</v>
      </c>
      <c r="N466" s="195" t="s">
        <v>670</v>
      </c>
      <c r="O466" s="195" t="s">
        <v>34</v>
      </c>
      <c r="P466" s="195" t="s">
        <v>35</v>
      </c>
      <c r="Q466" s="195" t="s">
        <v>11</v>
      </c>
      <c r="R466" s="186" t="s">
        <v>14</v>
      </c>
      <c r="S466" s="195" t="s">
        <v>13</v>
      </c>
      <c r="T466" s="195" t="s">
        <v>13</v>
      </c>
      <c r="U466" s="195" t="s">
        <v>13</v>
      </c>
      <c r="V466" s="195" t="s">
        <v>13</v>
      </c>
      <c r="W466" s="195" t="s">
        <v>14</v>
      </c>
      <c r="X466" s="196" t="s">
        <v>15</v>
      </c>
      <c r="Y466" s="197" t="s">
        <v>150</v>
      </c>
      <c r="Z466" s="198">
        <v>44757</v>
      </c>
      <c r="AA466" s="198"/>
      <c r="AB466" s="193" t="s">
        <v>17</v>
      </c>
    </row>
    <row r="467" spans="1:28" s="156" customFormat="1" ht="118.95" customHeight="1" x14ac:dyDescent="0.25">
      <c r="A467" s="268">
        <f t="shared" si="7"/>
        <v>455</v>
      </c>
      <c r="B467" s="186" t="s">
        <v>46</v>
      </c>
      <c r="C467" s="187" t="s">
        <v>1224</v>
      </c>
      <c r="D467" s="187" t="s">
        <v>1278</v>
      </c>
      <c r="E467" s="188" t="s">
        <v>2</v>
      </c>
      <c r="F467" s="196" t="s">
        <v>673</v>
      </c>
      <c r="G467" s="195" t="s">
        <v>4</v>
      </c>
      <c r="H467" s="195" t="s">
        <v>63</v>
      </c>
      <c r="I467" s="195" t="s">
        <v>81</v>
      </c>
      <c r="J467" s="195" t="s">
        <v>1038</v>
      </c>
      <c r="K467" s="195" t="s">
        <v>592</v>
      </c>
      <c r="L467" s="191" t="str">
        <f>IF(K467="","",VLOOKUP(K467,Listas!$O$3:$P$37,2,FALSE))</f>
        <v>DIRECTOR(A) REGIONAL ANDINA</v>
      </c>
      <c r="M467" s="195" t="s">
        <v>593</v>
      </c>
      <c r="N467" s="195" t="s">
        <v>670</v>
      </c>
      <c r="O467" s="195" t="s">
        <v>34</v>
      </c>
      <c r="P467" s="195" t="s">
        <v>35</v>
      </c>
      <c r="Q467" s="195" t="s">
        <v>11</v>
      </c>
      <c r="R467" s="186" t="s">
        <v>14</v>
      </c>
      <c r="S467" s="195" t="s">
        <v>13</v>
      </c>
      <c r="T467" s="195" t="s">
        <v>13</v>
      </c>
      <c r="U467" s="195" t="s">
        <v>13</v>
      </c>
      <c r="V467" s="195" t="s">
        <v>13</v>
      </c>
      <c r="W467" s="195" t="s">
        <v>14</v>
      </c>
      <c r="X467" s="196" t="s">
        <v>15</v>
      </c>
      <c r="Y467" s="197" t="s">
        <v>150</v>
      </c>
      <c r="Z467" s="198">
        <v>44757</v>
      </c>
      <c r="AA467" s="198"/>
      <c r="AB467" s="193" t="s">
        <v>17</v>
      </c>
    </row>
    <row r="468" spans="1:28" s="156" customFormat="1" ht="118.95" customHeight="1" x14ac:dyDescent="0.25">
      <c r="A468" s="268">
        <f t="shared" si="7"/>
        <v>456</v>
      </c>
      <c r="B468" s="186" t="s">
        <v>46</v>
      </c>
      <c r="C468" s="187" t="s">
        <v>578</v>
      </c>
      <c r="D468" s="187" t="s">
        <v>1859</v>
      </c>
      <c r="E468" s="188" t="s">
        <v>2</v>
      </c>
      <c r="F468" s="196" t="s">
        <v>15</v>
      </c>
      <c r="G468" s="195" t="s">
        <v>4</v>
      </c>
      <c r="H468" s="195" t="s">
        <v>32</v>
      </c>
      <c r="I468" s="195" t="s">
        <v>359</v>
      </c>
      <c r="J468" s="195" t="s">
        <v>1038</v>
      </c>
      <c r="K468" s="195" t="s">
        <v>592</v>
      </c>
      <c r="L468" s="191" t="str">
        <f>IF(K468="","",VLOOKUP(K468,Listas!$O$3:$P$37,2,FALSE))</f>
        <v>DIRECTOR(A) REGIONAL ANDINA</v>
      </c>
      <c r="M468" s="195" t="s">
        <v>593</v>
      </c>
      <c r="N468" s="195" t="s">
        <v>670</v>
      </c>
      <c r="O468" s="195" t="s">
        <v>21</v>
      </c>
      <c r="P468" s="195" t="s">
        <v>35</v>
      </c>
      <c r="Q468" s="195" t="s">
        <v>11</v>
      </c>
      <c r="R468" s="186" t="s">
        <v>14</v>
      </c>
      <c r="S468" s="195" t="s">
        <v>13</v>
      </c>
      <c r="T468" s="195" t="s">
        <v>14</v>
      </c>
      <c r="U468" s="195" t="s">
        <v>14</v>
      </c>
      <c r="V468" s="195" t="s">
        <v>14</v>
      </c>
      <c r="W468" s="195" t="s">
        <v>14</v>
      </c>
      <c r="X468" s="196" t="s">
        <v>15</v>
      </c>
      <c r="Y468" s="197" t="s">
        <v>22</v>
      </c>
      <c r="Z468" s="198">
        <v>44757</v>
      </c>
      <c r="AA468" s="198"/>
      <c r="AB468" s="193" t="s">
        <v>17</v>
      </c>
    </row>
    <row r="469" spans="1:28" s="156" customFormat="1" ht="118.95" customHeight="1" x14ac:dyDescent="0.25">
      <c r="A469" s="268">
        <f t="shared" si="7"/>
        <v>457</v>
      </c>
      <c r="B469" s="186" t="s">
        <v>27</v>
      </c>
      <c r="C469" s="187" t="s">
        <v>574</v>
      </c>
      <c r="D469" s="187" t="s">
        <v>575</v>
      </c>
      <c r="E469" s="188" t="s">
        <v>2</v>
      </c>
      <c r="F469" s="196" t="s">
        <v>15</v>
      </c>
      <c r="G469" s="195" t="s">
        <v>4</v>
      </c>
      <c r="H469" s="195" t="s">
        <v>5</v>
      </c>
      <c r="I469" s="195" t="s">
        <v>50</v>
      </c>
      <c r="J469" s="195" t="s">
        <v>1038</v>
      </c>
      <c r="K469" s="195" t="s">
        <v>592</v>
      </c>
      <c r="L469" s="191" t="str">
        <f>IF(K469="","",VLOOKUP(K469,Listas!$O$3:$P$37,2,FALSE))</f>
        <v>DIRECTOR(A) REGIONAL ANDINA</v>
      </c>
      <c r="M469" s="195" t="s">
        <v>593</v>
      </c>
      <c r="N469" s="195" t="s">
        <v>674</v>
      </c>
      <c r="O469" s="195" t="s">
        <v>21</v>
      </c>
      <c r="P469" s="195" t="s">
        <v>35</v>
      </c>
      <c r="Q469" s="195" t="s">
        <v>11</v>
      </c>
      <c r="R469" s="186" t="s">
        <v>14</v>
      </c>
      <c r="S469" s="195" t="s">
        <v>13</v>
      </c>
      <c r="T469" s="195" t="s">
        <v>14</v>
      </c>
      <c r="U469" s="195" t="s">
        <v>14</v>
      </c>
      <c r="V469" s="195" t="s">
        <v>14</v>
      </c>
      <c r="W469" s="195" t="s">
        <v>14</v>
      </c>
      <c r="X469" s="196" t="s">
        <v>15</v>
      </c>
      <c r="Y469" s="197" t="s">
        <v>22</v>
      </c>
      <c r="Z469" s="198">
        <v>44757</v>
      </c>
      <c r="AA469" s="198"/>
      <c r="AB469" s="193" t="s">
        <v>17</v>
      </c>
    </row>
    <row r="470" spans="1:28" s="156" customFormat="1" ht="118.95" customHeight="1" x14ac:dyDescent="0.25">
      <c r="A470" s="268">
        <f t="shared" si="7"/>
        <v>458</v>
      </c>
      <c r="B470" s="186" t="s">
        <v>27</v>
      </c>
      <c r="C470" s="187" t="s">
        <v>1209</v>
      </c>
      <c r="D470" s="187" t="s">
        <v>608</v>
      </c>
      <c r="E470" s="188" t="s">
        <v>2</v>
      </c>
      <c r="F470" s="196" t="s">
        <v>675</v>
      </c>
      <c r="G470" s="195" t="s">
        <v>4</v>
      </c>
      <c r="H470" s="195" t="s">
        <v>5</v>
      </c>
      <c r="I470" s="195" t="s">
        <v>50</v>
      </c>
      <c r="J470" s="195" t="s">
        <v>1038</v>
      </c>
      <c r="K470" s="195" t="s">
        <v>592</v>
      </c>
      <c r="L470" s="191" t="str">
        <f>IF(K470="","",VLOOKUP(K470,Listas!$O$3:$P$37,2,FALSE))</f>
        <v>DIRECTOR(A) REGIONAL ANDINA</v>
      </c>
      <c r="M470" s="195" t="s">
        <v>593</v>
      </c>
      <c r="N470" s="195" t="s">
        <v>661</v>
      </c>
      <c r="O470" s="195" t="s">
        <v>21</v>
      </c>
      <c r="P470" s="195" t="s">
        <v>35</v>
      </c>
      <c r="Q470" s="195" t="s">
        <v>11</v>
      </c>
      <c r="R470" s="186" t="s">
        <v>14</v>
      </c>
      <c r="S470" s="195" t="s">
        <v>13</v>
      </c>
      <c r="T470" s="195" t="s">
        <v>13</v>
      </c>
      <c r="U470" s="195" t="s">
        <v>13</v>
      </c>
      <c r="V470" s="195" t="s">
        <v>13</v>
      </c>
      <c r="W470" s="195" t="s">
        <v>14</v>
      </c>
      <c r="X470" s="196" t="s">
        <v>15</v>
      </c>
      <c r="Y470" s="197" t="s">
        <v>22</v>
      </c>
      <c r="Z470" s="198">
        <v>44757</v>
      </c>
      <c r="AA470" s="198"/>
      <c r="AB470" s="193" t="s">
        <v>17</v>
      </c>
    </row>
    <row r="471" spans="1:28" s="156" customFormat="1" ht="118.95" customHeight="1" x14ac:dyDescent="0.25">
      <c r="A471" s="268">
        <f t="shared" si="7"/>
        <v>459</v>
      </c>
      <c r="B471" s="186" t="s">
        <v>236</v>
      </c>
      <c r="C471" s="187" t="s">
        <v>775</v>
      </c>
      <c r="D471" s="187" t="s">
        <v>611</v>
      </c>
      <c r="E471" s="188" t="s">
        <v>2</v>
      </c>
      <c r="F471" s="196" t="s">
        <v>1848</v>
      </c>
      <c r="G471" s="195" t="s">
        <v>4</v>
      </c>
      <c r="H471" s="195" t="s">
        <v>5</v>
      </c>
      <c r="I471" s="195" t="s">
        <v>50</v>
      </c>
      <c r="J471" s="195" t="s">
        <v>1038</v>
      </c>
      <c r="K471" s="195" t="s">
        <v>592</v>
      </c>
      <c r="L471" s="191" t="str">
        <f>IF(K471="","",VLOOKUP(K471,Listas!$O$3:$P$37,2,FALSE))</f>
        <v>DIRECTOR(A) REGIONAL ANDINA</v>
      </c>
      <c r="M471" s="195" t="s">
        <v>593</v>
      </c>
      <c r="N471" s="195" t="s">
        <v>676</v>
      </c>
      <c r="O471" s="195" t="s">
        <v>21</v>
      </c>
      <c r="P471" s="195" t="s">
        <v>35</v>
      </c>
      <c r="Q471" s="195" t="s">
        <v>11</v>
      </c>
      <c r="R471" s="186" t="s">
        <v>14</v>
      </c>
      <c r="S471" s="195" t="s">
        <v>13</v>
      </c>
      <c r="T471" s="195" t="s">
        <v>13</v>
      </c>
      <c r="U471" s="195" t="s">
        <v>13</v>
      </c>
      <c r="V471" s="195" t="s">
        <v>13</v>
      </c>
      <c r="W471" s="195" t="s">
        <v>14</v>
      </c>
      <c r="X471" s="196" t="s">
        <v>15</v>
      </c>
      <c r="Y471" s="197" t="s">
        <v>22</v>
      </c>
      <c r="Z471" s="198">
        <v>44757</v>
      </c>
      <c r="AA471" s="198"/>
      <c r="AB471" s="193" t="s">
        <v>17</v>
      </c>
    </row>
    <row r="472" spans="1:28" s="156" customFormat="1" ht="118.95" customHeight="1" x14ac:dyDescent="0.25">
      <c r="A472" s="268">
        <f t="shared" si="7"/>
        <v>460</v>
      </c>
      <c r="B472" s="186" t="s">
        <v>265</v>
      </c>
      <c r="C472" s="187" t="s">
        <v>677</v>
      </c>
      <c r="D472" s="187" t="s">
        <v>580</v>
      </c>
      <c r="E472" s="188" t="s">
        <v>2</v>
      </c>
      <c r="F472" s="196" t="s">
        <v>678</v>
      </c>
      <c r="G472" s="195" t="s">
        <v>4</v>
      </c>
      <c r="H472" s="195" t="s">
        <v>5</v>
      </c>
      <c r="I472" s="195" t="s">
        <v>50</v>
      </c>
      <c r="J472" s="195" t="s">
        <v>1038</v>
      </c>
      <c r="K472" s="195" t="s">
        <v>592</v>
      </c>
      <c r="L472" s="191" t="str">
        <f>IF(K472="","",VLOOKUP(K472,Listas!$O$3:$P$37,2,FALSE))</f>
        <v>DIRECTOR(A) REGIONAL ANDINA</v>
      </c>
      <c r="M472" s="195" t="s">
        <v>593</v>
      </c>
      <c r="N472" s="195" t="s">
        <v>661</v>
      </c>
      <c r="O472" s="195" t="s">
        <v>21</v>
      </c>
      <c r="P472" s="195" t="s">
        <v>35</v>
      </c>
      <c r="Q472" s="195" t="s">
        <v>11</v>
      </c>
      <c r="R472" s="186" t="s">
        <v>14</v>
      </c>
      <c r="S472" s="195" t="s">
        <v>13</v>
      </c>
      <c r="T472" s="195" t="s">
        <v>13</v>
      </c>
      <c r="U472" s="195" t="s">
        <v>13</v>
      </c>
      <c r="V472" s="195" t="s">
        <v>13</v>
      </c>
      <c r="W472" s="195" t="s">
        <v>14</v>
      </c>
      <c r="X472" s="196" t="s">
        <v>15</v>
      </c>
      <c r="Y472" s="197" t="s">
        <v>22</v>
      </c>
      <c r="Z472" s="198">
        <v>44757</v>
      </c>
      <c r="AA472" s="198"/>
      <c r="AB472" s="193" t="s">
        <v>17</v>
      </c>
    </row>
    <row r="473" spans="1:28" s="156" customFormat="1" ht="118.95" customHeight="1" x14ac:dyDescent="0.25">
      <c r="A473" s="268">
        <f t="shared" si="7"/>
        <v>461</v>
      </c>
      <c r="B473" s="186" t="s">
        <v>27</v>
      </c>
      <c r="C473" s="187" t="s">
        <v>29</v>
      </c>
      <c r="D473" s="187" t="s">
        <v>1840</v>
      </c>
      <c r="E473" s="188" t="s">
        <v>2</v>
      </c>
      <c r="F473" s="196" t="s">
        <v>660</v>
      </c>
      <c r="G473" s="195" t="s">
        <v>4</v>
      </c>
      <c r="H473" s="195" t="s">
        <v>5</v>
      </c>
      <c r="I473" s="195" t="s">
        <v>50</v>
      </c>
      <c r="J473" s="195" t="s">
        <v>1038</v>
      </c>
      <c r="K473" s="195" t="s">
        <v>592</v>
      </c>
      <c r="L473" s="191" t="str">
        <f>IF(K473="","",VLOOKUP(K473,Listas!$O$3:$P$37,2,FALSE))</f>
        <v>DIRECTOR(A) REGIONAL ANDINA</v>
      </c>
      <c r="M473" s="195" t="s">
        <v>593</v>
      </c>
      <c r="N473" s="195" t="s">
        <v>679</v>
      </c>
      <c r="O473" s="195" t="s">
        <v>21</v>
      </c>
      <c r="P473" s="195" t="s">
        <v>35</v>
      </c>
      <c r="Q473" s="195" t="s">
        <v>11</v>
      </c>
      <c r="R473" s="186" t="s">
        <v>14</v>
      </c>
      <c r="S473" s="195" t="s">
        <v>13</v>
      </c>
      <c r="T473" s="195" t="s">
        <v>14</v>
      </c>
      <c r="U473" s="195" t="s">
        <v>14</v>
      </c>
      <c r="V473" s="195" t="s">
        <v>14</v>
      </c>
      <c r="W473" s="195" t="s">
        <v>14</v>
      </c>
      <c r="X473" s="196" t="s">
        <v>15</v>
      </c>
      <c r="Y473" s="197" t="s">
        <v>22</v>
      </c>
      <c r="Z473" s="198">
        <v>44757</v>
      </c>
      <c r="AA473" s="198"/>
      <c r="AB473" s="193" t="s">
        <v>17</v>
      </c>
    </row>
    <row r="474" spans="1:28" s="156" customFormat="1" ht="118.95" customHeight="1" x14ac:dyDescent="0.25">
      <c r="A474" s="268">
        <f t="shared" si="7"/>
        <v>462</v>
      </c>
      <c r="B474" s="186" t="s">
        <v>27</v>
      </c>
      <c r="C474" s="187" t="s">
        <v>1207</v>
      </c>
      <c r="D474" s="187" t="s">
        <v>582</v>
      </c>
      <c r="E474" s="188" t="s">
        <v>2</v>
      </c>
      <c r="F474" s="196" t="s">
        <v>662</v>
      </c>
      <c r="G474" s="195" t="s">
        <v>4</v>
      </c>
      <c r="H474" s="195" t="s">
        <v>63</v>
      </c>
      <c r="I474" s="195" t="s">
        <v>50</v>
      </c>
      <c r="J474" s="195" t="s">
        <v>1038</v>
      </c>
      <c r="K474" s="195" t="s">
        <v>592</v>
      </c>
      <c r="L474" s="191" t="str">
        <f>IF(K474="","",VLOOKUP(K474,Listas!$O$3:$P$37,2,FALSE))</f>
        <v>DIRECTOR(A) REGIONAL ANDINA</v>
      </c>
      <c r="M474" s="195" t="s">
        <v>593</v>
      </c>
      <c r="N474" s="195" t="s">
        <v>680</v>
      </c>
      <c r="O474" s="195" t="s">
        <v>21</v>
      </c>
      <c r="P474" s="195" t="s">
        <v>35</v>
      </c>
      <c r="Q474" s="195" t="s">
        <v>11</v>
      </c>
      <c r="R474" s="186" t="s">
        <v>14</v>
      </c>
      <c r="S474" s="195" t="s">
        <v>13</v>
      </c>
      <c r="T474" s="195" t="s">
        <v>14</v>
      </c>
      <c r="U474" s="195" t="s">
        <v>14</v>
      </c>
      <c r="V474" s="195" t="s">
        <v>14</v>
      </c>
      <c r="W474" s="195" t="s">
        <v>14</v>
      </c>
      <c r="X474" s="196" t="s">
        <v>15</v>
      </c>
      <c r="Y474" s="197" t="s">
        <v>22</v>
      </c>
      <c r="Z474" s="198">
        <v>44757</v>
      </c>
      <c r="AA474" s="198"/>
      <c r="AB474" s="193" t="s">
        <v>17</v>
      </c>
    </row>
    <row r="475" spans="1:28" s="156" customFormat="1" ht="118.95" customHeight="1" x14ac:dyDescent="0.25">
      <c r="A475" s="268">
        <f t="shared" si="7"/>
        <v>463</v>
      </c>
      <c r="B475" s="186" t="s">
        <v>53</v>
      </c>
      <c r="C475" s="187" t="s">
        <v>730</v>
      </c>
      <c r="D475" s="187" t="s">
        <v>589</v>
      </c>
      <c r="E475" s="188" t="s">
        <v>2</v>
      </c>
      <c r="F475" s="196" t="s">
        <v>664</v>
      </c>
      <c r="G475" s="195" t="s">
        <v>4</v>
      </c>
      <c r="H475" s="195" t="s">
        <v>63</v>
      </c>
      <c r="I475" s="195" t="s">
        <v>50</v>
      </c>
      <c r="J475" s="195" t="s">
        <v>1038</v>
      </c>
      <c r="K475" s="195" t="s">
        <v>592</v>
      </c>
      <c r="L475" s="191" t="str">
        <f>IF(K475="","",VLOOKUP(K475,Listas!$O$3:$P$37,2,FALSE))</f>
        <v>DIRECTOR(A) REGIONAL ANDINA</v>
      </c>
      <c r="M475" s="195" t="s">
        <v>593</v>
      </c>
      <c r="N475" s="195" t="s">
        <v>680</v>
      </c>
      <c r="O475" s="195" t="s">
        <v>21</v>
      </c>
      <c r="P475" s="195" t="s">
        <v>35</v>
      </c>
      <c r="Q475" s="195" t="s">
        <v>11</v>
      </c>
      <c r="R475" s="186" t="s">
        <v>14</v>
      </c>
      <c r="S475" s="195" t="s">
        <v>13</v>
      </c>
      <c r="T475" s="195" t="s">
        <v>14</v>
      </c>
      <c r="U475" s="195" t="s">
        <v>14</v>
      </c>
      <c r="V475" s="195" t="s">
        <v>14</v>
      </c>
      <c r="W475" s="195" t="s">
        <v>14</v>
      </c>
      <c r="X475" s="196" t="s">
        <v>15</v>
      </c>
      <c r="Y475" s="197" t="s">
        <v>22</v>
      </c>
      <c r="Z475" s="198">
        <v>44757</v>
      </c>
      <c r="AA475" s="198"/>
      <c r="AB475" s="193" t="s">
        <v>17</v>
      </c>
    </row>
    <row r="476" spans="1:28" s="156" customFormat="1" ht="118.95" customHeight="1" x14ac:dyDescent="0.25">
      <c r="A476" s="268">
        <f t="shared" si="7"/>
        <v>464</v>
      </c>
      <c r="B476" s="186" t="s">
        <v>123</v>
      </c>
      <c r="C476" s="187" t="s">
        <v>1206</v>
      </c>
      <c r="D476" s="187" t="s">
        <v>598</v>
      </c>
      <c r="E476" s="188" t="s">
        <v>2</v>
      </c>
      <c r="F476" s="196" t="s">
        <v>665</v>
      </c>
      <c r="G476" s="195" t="s">
        <v>4</v>
      </c>
      <c r="H476" s="195" t="s">
        <v>5</v>
      </c>
      <c r="I476" s="195" t="s">
        <v>50</v>
      </c>
      <c r="J476" s="195" t="s">
        <v>1038</v>
      </c>
      <c r="K476" s="195" t="s">
        <v>592</v>
      </c>
      <c r="L476" s="191" t="str">
        <f>IF(K476="","",VLOOKUP(K476,Listas!$O$3:$P$37,2,FALSE))</f>
        <v>DIRECTOR(A) REGIONAL ANDINA</v>
      </c>
      <c r="M476" s="195" t="s">
        <v>593</v>
      </c>
      <c r="N476" s="195" t="s">
        <v>681</v>
      </c>
      <c r="O476" s="195" t="s">
        <v>21</v>
      </c>
      <c r="P476" s="195" t="s">
        <v>35</v>
      </c>
      <c r="Q476" s="195" t="s">
        <v>11</v>
      </c>
      <c r="R476" s="186" t="s">
        <v>14</v>
      </c>
      <c r="S476" s="195" t="s">
        <v>13</v>
      </c>
      <c r="T476" s="195" t="s">
        <v>14</v>
      </c>
      <c r="U476" s="195" t="s">
        <v>14</v>
      </c>
      <c r="V476" s="195" t="s">
        <v>14</v>
      </c>
      <c r="W476" s="195" t="s">
        <v>14</v>
      </c>
      <c r="X476" s="196" t="s">
        <v>15</v>
      </c>
      <c r="Y476" s="197" t="s">
        <v>22</v>
      </c>
      <c r="Z476" s="198">
        <v>44757</v>
      </c>
      <c r="AA476" s="198"/>
      <c r="AB476" s="193" t="s">
        <v>17</v>
      </c>
    </row>
    <row r="477" spans="1:28" s="156" customFormat="1" ht="118.95" customHeight="1" x14ac:dyDescent="0.25">
      <c r="A477" s="268">
        <f t="shared" si="7"/>
        <v>465</v>
      </c>
      <c r="B477" s="186" t="s">
        <v>0</v>
      </c>
      <c r="C477" s="187" t="s">
        <v>1225</v>
      </c>
      <c r="D477" s="187" t="s">
        <v>1843</v>
      </c>
      <c r="E477" s="188" t="s">
        <v>2</v>
      </c>
      <c r="F477" s="196" t="s">
        <v>15</v>
      </c>
      <c r="G477" s="195" t="s">
        <v>4</v>
      </c>
      <c r="H477" s="195" t="s">
        <v>5</v>
      </c>
      <c r="I477" s="195" t="s">
        <v>50</v>
      </c>
      <c r="J477" s="195" t="s">
        <v>1038</v>
      </c>
      <c r="K477" s="195" t="s">
        <v>592</v>
      </c>
      <c r="L477" s="191" t="str">
        <f>IF(K477="","",VLOOKUP(K477,Listas!$O$3:$P$37,2,FALSE))</f>
        <v>DIRECTOR(A) REGIONAL ANDINA</v>
      </c>
      <c r="M477" s="195" t="s">
        <v>593</v>
      </c>
      <c r="N477" s="195" t="s">
        <v>682</v>
      </c>
      <c r="O477" s="195" t="s">
        <v>10</v>
      </c>
      <c r="P477" s="195" t="s">
        <v>35</v>
      </c>
      <c r="Q477" s="195" t="s">
        <v>11</v>
      </c>
      <c r="R477" s="186" t="s">
        <v>14</v>
      </c>
      <c r="S477" s="195" t="s">
        <v>13</v>
      </c>
      <c r="T477" s="195" t="s">
        <v>13</v>
      </c>
      <c r="U477" s="195" t="s">
        <v>14</v>
      </c>
      <c r="V477" s="195" t="s">
        <v>13</v>
      </c>
      <c r="W477" s="195" t="s">
        <v>14</v>
      </c>
      <c r="X477" s="196" t="s">
        <v>87</v>
      </c>
      <c r="Y477" s="197" t="s">
        <v>150</v>
      </c>
      <c r="Z477" s="198">
        <v>44757</v>
      </c>
      <c r="AA477" s="198"/>
      <c r="AB477" s="193" t="s">
        <v>17</v>
      </c>
    </row>
    <row r="478" spans="1:28" s="156" customFormat="1" ht="118.95" customHeight="1" x14ac:dyDescent="0.25">
      <c r="A478" s="268">
        <f t="shared" si="7"/>
        <v>466</v>
      </c>
      <c r="B478" s="186" t="s">
        <v>587</v>
      </c>
      <c r="C478" s="187" t="s">
        <v>1226</v>
      </c>
      <c r="D478" s="187" t="s">
        <v>1279</v>
      </c>
      <c r="E478" s="188" t="s">
        <v>2</v>
      </c>
      <c r="F478" s="196" t="s">
        <v>15</v>
      </c>
      <c r="G478" s="195" t="s">
        <v>4</v>
      </c>
      <c r="H478" s="195" t="s">
        <v>5</v>
      </c>
      <c r="I478" s="195" t="s">
        <v>6</v>
      </c>
      <c r="J478" s="195" t="s">
        <v>1038</v>
      </c>
      <c r="K478" s="195" t="s">
        <v>592</v>
      </c>
      <c r="L478" s="191" t="str">
        <f>IF(K478="","",VLOOKUP(K478,Listas!$O$3:$P$37,2,FALSE))</f>
        <v>DIRECTOR(A) REGIONAL ANDINA</v>
      </c>
      <c r="M478" s="195" t="s">
        <v>593</v>
      </c>
      <c r="N478" s="195" t="s">
        <v>682</v>
      </c>
      <c r="O478" s="195" t="s">
        <v>10</v>
      </c>
      <c r="P478" s="195" t="s">
        <v>35</v>
      </c>
      <c r="Q478" s="195" t="s">
        <v>35</v>
      </c>
      <c r="R478" s="186" t="s">
        <v>14</v>
      </c>
      <c r="S478" s="195" t="s">
        <v>13</v>
      </c>
      <c r="T478" s="195" t="s">
        <v>13</v>
      </c>
      <c r="U478" s="195" t="s">
        <v>14</v>
      </c>
      <c r="V478" s="195" t="s">
        <v>13</v>
      </c>
      <c r="W478" s="195" t="s">
        <v>14</v>
      </c>
      <c r="X478" s="196" t="s">
        <v>87</v>
      </c>
      <c r="Y478" s="197" t="s">
        <v>84</v>
      </c>
      <c r="Z478" s="198">
        <v>44757</v>
      </c>
      <c r="AA478" s="198"/>
      <c r="AB478" s="193" t="s">
        <v>17</v>
      </c>
    </row>
    <row r="479" spans="1:28" s="156" customFormat="1" ht="118.95" customHeight="1" x14ac:dyDescent="0.25">
      <c r="A479" s="268">
        <f t="shared" si="7"/>
        <v>467</v>
      </c>
      <c r="B479" s="186" t="s">
        <v>128</v>
      </c>
      <c r="C479" s="187" t="s">
        <v>776</v>
      </c>
      <c r="D479" s="187" t="s">
        <v>669</v>
      </c>
      <c r="E479" s="188" t="s">
        <v>2</v>
      </c>
      <c r="F479" s="196" t="s">
        <v>660</v>
      </c>
      <c r="G479" s="195" t="s">
        <v>4</v>
      </c>
      <c r="H479" s="195" t="s">
        <v>5</v>
      </c>
      <c r="I479" s="195" t="s">
        <v>81</v>
      </c>
      <c r="J479" s="195" t="s">
        <v>1038</v>
      </c>
      <c r="K479" s="195" t="s">
        <v>592</v>
      </c>
      <c r="L479" s="191" t="str">
        <f>IF(K479="","",VLOOKUP(K479,Listas!$O$3:$P$37,2,FALSE))</f>
        <v>DIRECTOR(A) REGIONAL ANDINA</v>
      </c>
      <c r="M479" s="195" t="s">
        <v>593</v>
      </c>
      <c r="N479" s="195" t="s">
        <v>683</v>
      </c>
      <c r="O479" s="195" t="s">
        <v>10</v>
      </c>
      <c r="P479" s="195" t="s">
        <v>35</v>
      </c>
      <c r="Q479" s="195" t="s">
        <v>35</v>
      </c>
      <c r="R479" s="186" t="s">
        <v>14</v>
      </c>
      <c r="S479" s="195" t="s">
        <v>13</v>
      </c>
      <c r="T479" s="195" t="s">
        <v>13</v>
      </c>
      <c r="U479" s="195" t="s">
        <v>13</v>
      </c>
      <c r="V479" s="195" t="s">
        <v>13</v>
      </c>
      <c r="W479" s="195" t="s">
        <v>14</v>
      </c>
      <c r="X479" s="196" t="s">
        <v>87</v>
      </c>
      <c r="Y479" s="197" t="s">
        <v>347</v>
      </c>
      <c r="Z479" s="198">
        <v>44757</v>
      </c>
      <c r="AA479" s="198"/>
      <c r="AB479" s="193" t="s">
        <v>17</v>
      </c>
    </row>
    <row r="480" spans="1:28" s="156" customFormat="1" ht="118.95" customHeight="1" x14ac:dyDescent="0.25">
      <c r="A480" s="268">
        <f t="shared" si="7"/>
        <v>468</v>
      </c>
      <c r="B480" s="186" t="s">
        <v>27</v>
      </c>
      <c r="C480" s="187" t="s">
        <v>29</v>
      </c>
      <c r="D480" s="187" t="s">
        <v>629</v>
      </c>
      <c r="E480" s="188" t="s">
        <v>2</v>
      </c>
      <c r="F480" s="196" t="s">
        <v>671</v>
      </c>
      <c r="G480" s="195" t="s">
        <v>4</v>
      </c>
      <c r="H480" s="195" t="s">
        <v>63</v>
      </c>
      <c r="I480" s="195" t="s">
        <v>50</v>
      </c>
      <c r="J480" s="195" t="s">
        <v>1038</v>
      </c>
      <c r="K480" s="195" t="s">
        <v>592</v>
      </c>
      <c r="L480" s="191" t="str">
        <f>IF(K480="","",VLOOKUP(K480,Listas!$O$3:$P$37,2,FALSE))</f>
        <v>DIRECTOR(A) REGIONAL ANDINA</v>
      </c>
      <c r="M480" s="195" t="s">
        <v>593</v>
      </c>
      <c r="N480" s="195" t="s">
        <v>684</v>
      </c>
      <c r="O480" s="195" t="s">
        <v>21</v>
      </c>
      <c r="P480" s="195" t="s">
        <v>35</v>
      </c>
      <c r="Q480" s="195" t="s">
        <v>11</v>
      </c>
      <c r="R480" s="186" t="s">
        <v>14</v>
      </c>
      <c r="S480" s="195" t="s">
        <v>13</v>
      </c>
      <c r="T480" s="195" t="s">
        <v>14</v>
      </c>
      <c r="U480" s="195" t="s">
        <v>14</v>
      </c>
      <c r="V480" s="195" t="s">
        <v>14</v>
      </c>
      <c r="W480" s="195" t="s">
        <v>14</v>
      </c>
      <c r="X480" s="196" t="s">
        <v>15</v>
      </c>
      <c r="Y480" s="197" t="s">
        <v>22</v>
      </c>
      <c r="Z480" s="198">
        <v>44757</v>
      </c>
      <c r="AA480" s="198"/>
      <c r="AB480" s="193" t="s">
        <v>17</v>
      </c>
    </row>
    <row r="481" spans="1:28" s="156" customFormat="1" ht="118.95" customHeight="1" x14ac:dyDescent="0.25">
      <c r="A481" s="268">
        <f t="shared" si="7"/>
        <v>469</v>
      </c>
      <c r="B481" s="186" t="s">
        <v>46</v>
      </c>
      <c r="C481" s="187" t="s">
        <v>586</v>
      </c>
      <c r="D481" s="187" t="s">
        <v>654</v>
      </c>
      <c r="E481" s="188" t="s">
        <v>2</v>
      </c>
      <c r="F481" s="196" t="s">
        <v>15</v>
      </c>
      <c r="G481" s="195" t="s">
        <v>4</v>
      </c>
      <c r="H481" s="195" t="s">
        <v>32</v>
      </c>
      <c r="I481" s="195" t="s">
        <v>50</v>
      </c>
      <c r="J481" s="195" t="s">
        <v>1038</v>
      </c>
      <c r="K481" s="195" t="s">
        <v>592</v>
      </c>
      <c r="L481" s="191" t="str">
        <f>IF(K481="","",VLOOKUP(K481,Listas!$O$3:$P$37,2,FALSE))</f>
        <v>DIRECTOR(A) REGIONAL ANDINA</v>
      </c>
      <c r="M481" s="195" t="s">
        <v>593</v>
      </c>
      <c r="N481" s="195" t="s">
        <v>685</v>
      </c>
      <c r="O481" s="195" t="s">
        <v>34</v>
      </c>
      <c r="P481" s="195" t="s">
        <v>35</v>
      </c>
      <c r="Q481" s="195" t="s">
        <v>11</v>
      </c>
      <c r="R481" s="186" t="s">
        <v>14</v>
      </c>
      <c r="S481" s="195" t="s">
        <v>13</v>
      </c>
      <c r="T481" s="195" t="s">
        <v>13</v>
      </c>
      <c r="U481" s="195" t="s">
        <v>14</v>
      </c>
      <c r="V481" s="195" t="s">
        <v>13</v>
      </c>
      <c r="W481" s="195" t="s">
        <v>14</v>
      </c>
      <c r="X481" s="196" t="s">
        <v>15</v>
      </c>
      <c r="Y481" s="197" t="s">
        <v>150</v>
      </c>
      <c r="Z481" s="198">
        <v>44757</v>
      </c>
      <c r="AA481" s="198"/>
      <c r="AB481" s="193" t="s">
        <v>17</v>
      </c>
    </row>
    <row r="482" spans="1:28" s="156" customFormat="1" ht="118.95" customHeight="1" x14ac:dyDescent="0.25">
      <c r="A482" s="268">
        <f t="shared" si="7"/>
        <v>470</v>
      </c>
      <c r="B482" s="186" t="s">
        <v>46</v>
      </c>
      <c r="C482" s="187" t="s">
        <v>1227</v>
      </c>
      <c r="D482" s="187" t="s">
        <v>588</v>
      </c>
      <c r="E482" s="188" t="s">
        <v>2</v>
      </c>
      <c r="F482" s="196" t="s">
        <v>15</v>
      </c>
      <c r="G482" s="195" t="s">
        <v>4</v>
      </c>
      <c r="H482" s="195" t="s">
        <v>5</v>
      </c>
      <c r="I482" s="195" t="s">
        <v>50</v>
      </c>
      <c r="J482" s="195" t="s">
        <v>1038</v>
      </c>
      <c r="K482" s="195" t="s">
        <v>592</v>
      </c>
      <c r="L482" s="191" t="str">
        <f>IF(K482="","",VLOOKUP(K482,Listas!$O$3:$P$37,2,FALSE))</f>
        <v>DIRECTOR(A) REGIONAL ANDINA</v>
      </c>
      <c r="M482" s="195" t="s">
        <v>593</v>
      </c>
      <c r="N482" s="195" t="s">
        <v>685</v>
      </c>
      <c r="O482" s="195" t="s">
        <v>34</v>
      </c>
      <c r="P482" s="195" t="s">
        <v>35</v>
      </c>
      <c r="Q482" s="195" t="s">
        <v>11</v>
      </c>
      <c r="R482" s="186" t="s">
        <v>14</v>
      </c>
      <c r="S482" s="195" t="s">
        <v>13</v>
      </c>
      <c r="T482" s="195" t="s">
        <v>13</v>
      </c>
      <c r="U482" s="195" t="s">
        <v>13</v>
      </c>
      <c r="V482" s="195" t="s">
        <v>13</v>
      </c>
      <c r="W482" s="195" t="s">
        <v>14</v>
      </c>
      <c r="X482" s="196" t="s">
        <v>87</v>
      </c>
      <c r="Y482" s="197" t="s">
        <v>150</v>
      </c>
      <c r="Z482" s="198">
        <v>44757</v>
      </c>
      <c r="AA482" s="198"/>
      <c r="AB482" s="193" t="s">
        <v>17</v>
      </c>
    </row>
    <row r="483" spans="1:28" s="156" customFormat="1" ht="118.95" customHeight="1" x14ac:dyDescent="0.25">
      <c r="A483" s="268">
        <f t="shared" si="7"/>
        <v>471</v>
      </c>
      <c r="B483" s="186" t="s">
        <v>118</v>
      </c>
      <c r="C483" s="187" t="s">
        <v>1218</v>
      </c>
      <c r="D483" s="187" t="s">
        <v>1861</v>
      </c>
      <c r="E483" s="188" t="s">
        <v>2</v>
      </c>
      <c r="F483" s="196" t="s">
        <v>15</v>
      </c>
      <c r="G483" s="195" t="s">
        <v>4</v>
      </c>
      <c r="H483" s="195" t="s">
        <v>32</v>
      </c>
      <c r="I483" s="195" t="s">
        <v>50</v>
      </c>
      <c r="J483" s="195" t="s">
        <v>1038</v>
      </c>
      <c r="K483" s="195" t="s">
        <v>592</v>
      </c>
      <c r="L483" s="191" t="str">
        <f>IF(K483="","",VLOOKUP(K483,Listas!$O$3:$P$37,2,FALSE))</f>
        <v>DIRECTOR(A) REGIONAL ANDINA</v>
      </c>
      <c r="M483" s="195" t="s">
        <v>593</v>
      </c>
      <c r="N483" s="195" t="s">
        <v>685</v>
      </c>
      <c r="O483" s="195" t="s">
        <v>34</v>
      </c>
      <c r="P483" s="195" t="s">
        <v>35</v>
      </c>
      <c r="Q483" s="195" t="s">
        <v>11</v>
      </c>
      <c r="R483" s="186" t="s">
        <v>14</v>
      </c>
      <c r="S483" s="195" t="s">
        <v>13</v>
      </c>
      <c r="T483" s="195" t="s">
        <v>13</v>
      </c>
      <c r="U483" s="195" t="s">
        <v>14</v>
      </c>
      <c r="V483" s="195" t="s">
        <v>13</v>
      </c>
      <c r="W483" s="195" t="s">
        <v>14</v>
      </c>
      <c r="X483" s="196" t="s">
        <v>15</v>
      </c>
      <c r="Y483" s="197" t="s">
        <v>150</v>
      </c>
      <c r="Z483" s="198">
        <v>44757</v>
      </c>
      <c r="AA483" s="198"/>
      <c r="AB483" s="193" t="s">
        <v>17</v>
      </c>
    </row>
    <row r="484" spans="1:28" s="156" customFormat="1" ht="118.95" customHeight="1" x14ac:dyDescent="0.25">
      <c r="A484" s="268">
        <f t="shared" si="7"/>
        <v>472</v>
      </c>
      <c r="B484" s="186" t="s">
        <v>0</v>
      </c>
      <c r="C484" s="187" t="s">
        <v>1219</v>
      </c>
      <c r="D484" s="187" t="s">
        <v>1863</v>
      </c>
      <c r="E484" s="188" t="s">
        <v>2</v>
      </c>
      <c r="F484" s="196" t="s">
        <v>15</v>
      </c>
      <c r="G484" s="195" t="s">
        <v>4</v>
      </c>
      <c r="H484" s="195" t="s">
        <v>32</v>
      </c>
      <c r="I484" s="195" t="s">
        <v>50</v>
      </c>
      <c r="J484" s="195" t="s">
        <v>1038</v>
      </c>
      <c r="K484" s="195" t="s">
        <v>592</v>
      </c>
      <c r="L484" s="191" t="str">
        <f>IF(K484="","",VLOOKUP(K484,Listas!$O$3:$P$37,2,FALSE))</f>
        <v>DIRECTOR(A) REGIONAL ANDINA</v>
      </c>
      <c r="M484" s="195" t="s">
        <v>593</v>
      </c>
      <c r="N484" s="195" t="s">
        <v>684</v>
      </c>
      <c r="O484" s="195" t="s">
        <v>34</v>
      </c>
      <c r="P484" s="195" t="s">
        <v>35</v>
      </c>
      <c r="Q484" s="195" t="s">
        <v>11</v>
      </c>
      <c r="R484" s="186" t="s">
        <v>14</v>
      </c>
      <c r="S484" s="195" t="s">
        <v>13</v>
      </c>
      <c r="T484" s="195" t="s">
        <v>13</v>
      </c>
      <c r="U484" s="195" t="s">
        <v>13</v>
      </c>
      <c r="V484" s="195" t="s">
        <v>13</v>
      </c>
      <c r="W484" s="195" t="s">
        <v>14</v>
      </c>
      <c r="X484" s="196" t="s">
        <v>15</v>
      </c>
      <c r="Y484" s="197" t="s">
        <v>150</v>
      </c>
      <c r="Z484" s="198">
        <v>44757</v>
      </c>
      <c r="AA484" s="198"/>
      <c r="AB484" s="193" t="s">
        <v>17</v>
      </c>
    </row>
    <row r="485" spans="1:28" s="156" customFormat="1" ht="118.95" customHeight="1" x14ac:dyDescent="0.25">
      <c r="A485" s="268">
        <f t="shared" si="7"/>
        <v>473</v>
      </c>
      <c r="B485" s="186" t="s">
        <v>0</v>
      </c>
      <c r="C485" s="187" t="s">
        <v>1225</v>
      </c>
      <c r="D485" s="187" t="s">
        <v>1843</v>
      </c>
      <c r="E485" s="188" t="s">
        <v>2</v>
      </c>
      <c r="F485" s="196" t="s">
        <v>15</v>
      </c>
      <c r="G485" s="195" t="s">
        <v>4</v>
      </c>
      <c r="H485" s="195" t="s">
        <v>5</v>
      </c>
      <c r="I485" s="195" t="s">
        <v>50</v>
      </c>
      <c r="J485" s="195" t="s">
        <v>1038</v>
      </c>
      <c r="K485" s="195" t="s">
        <v>592</v>
      </c>
      <c r="L485" s="191" t="str">
        <f>IF(K485="","",VLOOKUP(K485,Listas!$O$3:$P$37,2,FALSE))</f>
        <v>DIRECTOR(A) REGIONAL ANDINA</v>
      </c>
      <c r="M485" s="195" t="s">
        <v>593</v>
      </c>
      <c r="N485" s="195" t="s">
        <v>684</v>
      </c>
      <c r="O485" s="195" t="s">
        <v>34</v>
      </c>
      <c r="P485" s="195" t="s">
        <v>35</v>
      </c>
      <c r="Q485" s="195" t="s">
        <v>11</v>
      </c>
      <c r="R485" s="186" t="s">
        <v>14</v>
      </c>
      <c r="S485" s="195" t="s">
        <v>13</v>
      </c>
      <c r="T485" s="195" t="s">
        <v>13</v>
      </c>
      <c r="U485" s="195" t="s">
        <v>13</v>
      </c>
      <c r="V485" s="195" t="s">
        <v>13</v>
      </c>
      <c r="W485" s="195" t="s">
        <v>14</v>
      </c>
      <c r="X485" s="196" t="s">
        <v>15</v>
      </c>
      <c r="Y485" s="197" t="s">
        <v>150</v>
      </c>
      <c r="Z485" s="198">
        <v>44757</v>
      </c>
      <c r="AA485" s="198"/>
      <c r="AB485" s="193" t="s">
        <v>17</v>
      </c>
    </row>
    <row r="486" spans="1:28" s="156" customFormat="1" ht="118.95" customHeight="1" x14ac:dyDescent="0.25">
      <c r="A486" s="268">
        <f t="shared" si="7"/>
        <v>474</v>
      </c>
      <c r="B486" s="186" t="s">
        <v>379</v>
      </c>
      <c r="C486" s="187" t="s">
        <v>1221</v>
      </c>
      <c r="D486" s="187" t="s">
        <v>381</v>
      </c>
      <c r="E486" s="188" t="s">
        <v>2</v>
      </c>
      <c r="F486" s="196" t="s">
        <v>672</v>
      </c>
      <c r="G486" s="195" t="s">
        <v>4</v>
      </c>
      <c r="H486" s="195" t="s">
        <v>5</v>
      </c>
      <c r="I486" s="195" t="s">
        <v>50</v>
      </c>
      <c r="J486" s="195" t="s">
        <v>1038</v>
      </c>
      <c r="K486" s="195" t="s">
        <v>592</v>
      </c>
      <c r="L486" s="191" t="str">
        <f>IF(K486="","",VLOOKUP(K486,Listas!$O$3:$P$37,2,FALSE))</f>
        <v>DIRECTOR(A) REGIONAL ANDINA</v>
      </c>
      <c r="M486" s="195" t="s">
        <v>593</v>
      </c>
      <c r="N486" s="195" t="s">
        <v>684</v>
      </c>
      <c r="O486" s="195" t="s">
        <v>34</v>
      </c>
      <c r="P486" s="195" t="s">
        <v>35</v>
      </c>
      <c r="Q486" s="195" t="s">
        <v>11</v>
      </c>
      <c r="R486" s="186" t="s">
        <v>14</v>
      </c>
      <c r="S486" s="195" t="s">
        <v>13</v>
      </c>
      <c r="T486" s="195" t="s">
        <v>13</v>
      </c>
      <c r="U486" s="195" t="s">
        <v>13</v>
      </c>
      <c r="V486" s="195" t="s">
        <v>13</v>
      </c>
      <c r="W486" s="195" t="s">
        <v>14</v>
      </c>
      <c r="X486" s="196" t="s">
        <v>15</v>
      </c>
      <c r="Y486" s="197" t="s">
        <v>150</v>
      </c>
      <c r="Z486" s="198">
        <v>44757</v>
      </c>
      <c r="AA486" s="198"/>
      <c r="AB486" s="193" t="s">
        <v>17</v>
      </c>
    </row>
    <row r="487" spans="1:28" s="156" customFormat="1" ht="118.95" customHeight="1" x14ac:dyDescent="0.25">
      <c r="A487" s="268">
        <f t="shared" si="7"/>
        <v>475</v>
      </c>
      <c r="B487" s="186" t="s">
        <v>272</v>
      </c>
      <c r="C487" s="187" t="s">
        <v>1222</v>
      </c>
      <c r="D487" s="187" t="s">
        <v>651</v>
      </c>
      <c r="E487" s="188" t="s">
        <v>2</v>
      </c>
      <c r="F487" s="196" t="s">
        <v>15</v>
      </c>
      <c r="G487" s="195" t="s">
        <v>4</v>
      </c>
      <c r="H487" s="195" t="s">
        <v>5</v>
      </c>
      <c r="I487" s="195" t="s">
        <v>50</v>
      </c>
      <c r="J487" s="195" t="s">
        <v>1038</v>
      </c>
      <c r="K487" s="195" t="s">
        <v>592</v>
      </c>
      <c r="L487" s="191" t="str">
        <f>IF(K487="","",VLOOKUP(K487,Listas!$O$3:$P$37,2,FALSE))</f>
        <v>DIRECTOR(A) REGIONAL ANDINA</v>
      </c>
      <c r="M487" s="195" t="s">
        <v>593</v>
      </c>
      <c r="N487" s="195" t="s">
        <v>684</v>
      </c>
      <c r="O487" s="195" t="s">
        <v>34</v>
      </c>
      <c r="P487" s="195" t="s">
        <v>35</v>
      </c>
      <c r="Q487" s="195" t="s">
        <v>11</v>
      </c>
      <c r="R487" s="186" t="s">
        <v>14</v>
      </c>
      <c r="S487" s="195" t="s">
        <v>13</v>
      </c>
      <c r="T487" s="195" t="s">
        <v>13</v>
      </c>
      <c r="U487" s="195" t="s">
        <v>14</v>
      </c>
      <c r="V487" s="195" t="s">
        <v>13</v>
      </c>
      <c r="W487" s="195" t="s">
        <v>14</v>
      </c>
      <c r="X487" s="196" t="s">
        <v>15</v>
      </c>
      <c r="Y487" s="197" t="s">
        <v>150</v>
      </c>
      <c r="Z487" s="198">
        <v>44757</v>
      </c>
      <c r="AA487" s="198"/>
      <c r="AB487" s="193" t="s">
        <v>17</v>
      </c>
    </row>
    <row r="488" spans="1:28" s="156" customFormat="1" ht="118.95" customHeight="1" x14ac:dyDescent="0.25">
      <c r="A488" s="268">
        <f t="shared" si="7"/>
        <v>476</v>
      </c>
      <c r="B488" s="186" t="s">
        <v>272</v>
      </c>
      <c r="C488" s="187" t="s">
        <v>1223</v>
      </c>
      <c r="D488" s="187" t="s">
        <v>652</v>
      </c>
      <c r="E488" s="188" t="s">
        <v>2</v>
      </c>
      <c r="F488" s="196" t="s">
        <v>15</v>
      </c>
      <c r="G488" s="195" t="s">
        <v>4</v>
      </c>
      <c r="H488" s="195" t="s">
        <v>5</v>
      </c>
      <c r="I488" s="195" t="s">
        <v>50</v>
      </c>
      <c r="J488" s="195" t="s">
        <v>1038</v>
      </c>
      <c r="K488" s="195" t="s">
        <v>592</v>
      </c>
      <c r="L488" s="191" t="str">
        <f>IF(K488="","",VLOOKUP(K488,Listas!$O$3:$P$37,2,FALSE))</f>
        <v>DIRECTOR(A) REGIONAL ANDINA</v>
      </c>
      <c r="M488" s="195" t="s">
        <v>593</v>
      </c>
      <c r="N488" s="195" t="s">
        <v>684</v>
      </c>
      <c r="O488" s="195" t="s">
        <v>34</v>
      </c>
      <c r="P488" s="195" t="s">
        <v>35</v>
      </c>
      <c r="Q488" s="195" t="s">
        <v>11</v>
      </c>
      <c r="R488" s="186" t="s">
        <v>14</v>
      </c>
      <c r="S488" s="195" t="s">
        <v>13</v>
      </c>
      <c r="T488" s="195" t="s">
        <v>13</v>
      </c>
      <c r="U488" s="195" t="s">
        <v>14</v>
      </c>
      <c r="V488" s="195" t="s">
        <v>13</v>
      </c>
      <c r="W488" s="195" t="s">
        <v>14</v>
      </c>
      <c r="X488" s="196" t="s">
        <v>15</v>
      </c>
      <c r="Y488" s="197" t="s">
        <v>150</v>
      </c>
      <c r="Z488" s="198">
        <v>44757</v>
      </c>
      <c r="AA488" s="198"/>
      <c r="AB488" s="193" t="s">
        <v>17</v>
      </c>
    </row>
    <row r="489" spans="1:28" s="156" customFormat="1" ht="118.95" customHeight="1" x14ac:dyDescent="0.25">
      <c r="A489" s="268">
        <f t="shared" si="7"/>
        <v>477</v>
      </c>
      <c r="B489" s="186" t="s">
        <v>46</v>
      </c>
      <c r="C489" s="187" t="s">
        <v>586</v>
      </c>
      <c r="D489" s="187" t="s">
        <v>654</v>
      </c>
      <c r="E489" s="188" t="s">
        <v>2</v>
      </c>
      <c r="F489" s="196" t="s">
        <v>15</v>
      </c>
      <c r="G489" s="195" t="s">
        <v>4</v>
      </c>
      <c r="H489" s="195" t="s">
        <v>32</v>
      </c>
      <c r="I489" s="195" t="s">
        <v>50</v>
      </c>
      <c r="J489" s="195" t="s">
        <v>1038</v>
      </c>
      <c r="K489" s="195" t="s">
        <v>592</v>
      </c>
      <c r="L489" s="191" t="str">
        <f>IF(K489="","",VLOOKUP(K489,Listas!$O$3:$P$37,2,FALSE))</f>
        <v>DIRECTOR(A) REGIONAL ANDINA</v>
      </c>
      <c r="M489" s="195" t="s">
        <v>593</v>
      </c>
      <c r="N489" s="195" t="s">
        <v>684</v>
      </c>
      <c r="O489" s="195" t="s">
        <v>21</v>
      </c>
      <c r="P489" s="195" t="s">
        <v>35</v>
      </c>
      <c r="Q489" s="195" t="s">
        <v>11</v>
      </c>
      <c r="R489" s="186" t="s">
        <v>14</v>
      </c>
      <c r="S489" s="195" t="s">
        <v>13</v>
      </c>
      <c r="T489" s="195" t="s">
        <v>14</v>
      </c>
      <c r="U489" s="195" t="s">
        <v>14</v>
      </c>
      <c r="V489" s="195" t="s">
        <v>14</v>
      </c>
      <c r="W489" s="195" t="s">
        <v>14</v>
      </c>
      <c r="X489" s="196" t="s">
        <v>15</v>
      </c>
      <c r="Y489" s="197" t="s">
        <v>22</v>
      </c>
      <c r="Z489" s="198">
        <v>44757</v>
      </c>
      <c r="AA489" s="198"/>
      <c r="AB489" s="193" t="s">
        <v>17</v>
      </c>
    </row>
    <row r="490" spans="1:28" s="156" customFormat="1" ht="118.95" customHeight="1" x14ac:dyDescent="0.25">
      <c r="A490" s="268">
        <f t="shared" si="7"/>
        <v>478</v>
      </c>
      <c r="B490" s="186" t="s">
        <v>46</v>
      </c>
      <c r="C490" s="187" t="s">
        <v>778</v>
      </c>
      <c r="D490" s="187" t="s">
        <v>1277</v>
      </c>
      <c r="E490" s="188" t="s">
        <v>2</v>
      </c>
      <c r="F490" s="196" t="s">
        <v>673</v>
      </c>
      <c r="G490" s="195" t="s">
        <v>4</v>
      </c>
      <c r="H490" s="195" t="s">
        <v>63</v>
      </c>
      <c r="I490" s="195" t="s">
        <v>81</v>
      </c>
      <c r="J490" s="195" t="s">
        <v>1038</v>
      </c>
      <c r="K490" s="195" t="s">
        <v>592</v>
      </c>
      <c r="L490" s="191" t="str">
        <f>IF(K490="","",VLOOKUP(K490,Listas!$O$3:$P$37,2,FALSE))</f>
        <v>DIRECTOR(A) REGIONAL ANDINA</v>
      </c>
      <c r="M490" s="195" t="s">
        <v>593</v>
      </c>
      <c r="N490" s="195" t="s">
        <v>684</v>
      </c>
      <c r="O490" s="195" t="s">
        <v>34</v>
      </c>
      <c r="P490" s="195" t="s">
        <v>35</v>
      </c>
      <c r="Q490" s="195" t="s">
        <v>11</v>
      </c>
      <c r="R490" s="186" t="s">
        <v>14</v>
      </c>
      <c r="S490" s="195" t="s">
        <v>13</v>
      </c>
      <c r="T490" s="195" t="s">
        <v>13</v>
      </c>
      <c r="U490" s="195" t="s">
        <v>13</v>
      </c>
      <c r="V490" s="195" t="s">
        <v>13</v>
      </c>
      <c r="W490" s="195" t="s">
        <v>14</v>
      </c>
      <c r="X490" s="196" t="s">
        <v>15</v>
      </c>
      <c r="Y490" s="197" t="s">
        <v>150</v>
      </c>
      <c r="Z490" s="198">
        <v>44757</v>
      </c>
      <c r="AA490" s="198"/>
      <c r="AB490" s="193" t="s">
        <v>17</v>
      </c>
    </row>
    <row r="491" spans="1:28" s="156" customFormat="1" ht="118.95" customHeight="1" x14ac:dyDescent="0.25">
      <c r="A491" s="268">
        <f t="shared" si="7"/>
        <v>479</v>
      </c>
      <c r="B491" s="186" t="s">
        <v>46</v>
      </c>
      <c r="C491" s="187" t="s">
        <v>1224</v>
      </c>
      <c r="D491" s="187" t="s">
        <v>1278</v>
      </c>
      <c r="E491" s="188" t="s">
        <v>2</v>
      </c>
      <c r="F491" s="196" t="s">
        <v>673</v>
      </c>
      <c r="G491" s="195" t="s">
        <v>4</v>
      </c>
      <c r="H491" s="195" t="s">
        <v>63</v>
      </c>
      <c r="I491" s="195" t="s">
        <v>81</v>
      </c>
      <c r="J491" s="195" t="s">
        <v>1038</v>
      </c>
      <c r="K491" s="195" t="s">
        <v>592</v>
      </c>
      <c r="L491" s="191" t="str">
        <f>IF(K491="","",VLOOKUP(K491,Listas!$O$3:$P$37,2,FALSE))</f>
        <v>DIRECTOR(A) REGIONAL ANDINA</v>
      </c>
      <c r="M491" s="195" t="s">
        <v>593</v>
      </c>
      <c r="N491" s="195" t="s">
        <v>684</v>
      </c>
      <c r="O491" s="195" t="s">
        <v>34</v>
      </c>
      <c r="P491" s="195" t="s">
        <v>35</v>
      </c>
      <c r="Q491" s="195" t="s">
        <v>11</v>
      </c>
      <c r="R491" s="186" t="s">
        <v>14</v>
      </c>
      <c r="S491" s="195" t="s">
        <v>13</v>
      </c>
      <c r="T491" s="195" t="s">
        <v>13</v>
      </c>
      <c r="U491" s="195" t="s">
        <v>13</v>
      </c>
      <c r="V491" s="195" t="s">
        <v>13</v>
      </c>
      <c r="W491" s="195" t="s">
        <v>14</v>
      </c>
      <c r="X491" s="196" t="s">
        <v>15</v>
      </c>
      <c r="Y491" s="197" t="s">
        <v>150</v>
      </c>
      <c r="Z491" s="198">
        <v>44757</v>
      </c>
      <c r="AA491" s="198"/>
      <c r="AB491" s="193" t="s">
        <v>17</v>
      </c>
    </row>
    <row r="492" spans="1:28" s="156" customFormat="1" ht="118.95" customHeight="1" x14ac:dyDescent="0.25">
      <c r="A492" s="268">
        <f t="shared" si="7"/>
        <v>480</v>
      </c>
      <c r="B492" s="186" t="s">
        <v>46</v>
      </c>
      <c r="C492" s="187" t="s">
        <v>578</v>
      </c>
      <c r="D492" s="187" t="s">
        <v>1859</v>
      </c>
      <c r="E492" s="188" t="s">
        <v>2</v>
      </c>
      <c r="F492" s="196" t="s">
        <v>15</v>
      </c>
      <c r="G492" s="195" t="s">
        <v>4</v>
      </c>
      <c r="H492" s="195" t="s">
        <v>32</v>
      </c>
      <c r="I492" s="195" t="s">
        <v>359</v>
      </c>
      <c r="J492" s="195" t="s">
        <v>1038</v>
      </c>
      <c r="K492" s="195" t="s">
        <v>592</v>
      </c>
      <c r="L492" s="191" t="str">
        <f>IF(K492="","",VLOOKUP(K492,Listas!$O$3:$P$37,2,FALSE))</f>
        <v>DIRECTOR(A) REGIONAL ANDINA</v>
      </c>
      <c r="M492" s="195" t="s">
        <v>593</v>
      </c>
      <c r="N492" s="195" t="s">
        <v>684</v>
      </c>
      <c r="O492" s="195" t="s">
        <v>21</v>
      </c>
      <c r="P492" s="195" t="s">
        <v>35</v>
      </c>
      <c r="Q492" s="195" t="s">
        <v>11</v>
      </c>
      <c r="R492" s="186" t="s">
        <v>14</v>
      </c>
      <c r="S492" s="195" t="s">
        <v>13</v>
      </c>
      <c r="T492" s="195" t="s">
        <v>14</v>
      </c>
      <c r="U492" s="195" t="s">
        <v>14</v>
      </c>
      <c r="V492" s="195" t="s">
        <v>14</v>
      </c>
      <c r="W492" s="195" t="s">
        <v>14</v>
      </c>
      <c r="X492" s="196" t="s">
        <v>15</v>
      </c>
      <c r="Y492" s="197" t="s">
        <v>22</v>
      </c>
      <c r="Z492" s="198">
        <v>44757</v>
      </c>
      <c r="AA492" s="198"/>
      <c r="AB492" s="193" t="s">
        <v>17</v>
      </c>
    </row>
    <row r="493" spans="1:28" s="156" customFormat="1" ht="118.95" customHeight="1" x14ac:dyDescent="0.25">
      <c r="A493" s="268">
        <f t="shared" si="7"/>
        <v>481</v>
      </c>
      <c r="B493" s="186" t="s">
        <v>27</v>
      </c>
      <c r="C493" s="187" t="s">
        <v>574</v>
      </c>
      <c r="D493" s="187" t="s">
        <v>575</v>
      </c>
      <c r="E493" s="188" t="s">
        <v>2</v>
      </c>
      <c r="F493" s="196" t="s">
        <v>15</v>
      </c>
      <c r="G493" s="195" t="s">
        <v>4</v>
      </c>
      <c r="H493" s="195" t="s">
        <v>5</v>
      </c>
      <c r="I493" s="195" t="s">
        <v>50</v>
      </c>
      <c r="J493" s="195" t="s">
        <v>1038</v>
      </c>
      <c r="K493" s="195" t="s">
        <v>592</v>
      </c>
      <c r="L493" s="191" t="str">
        <f>IF(K493="","",VLOOKUP(K493,Listas!$O$3:$P$37,2,FALSE))</f>
        <v>DIRECTOR(A) REGIONAL ANDINA</v>
      </c>
      <c r="M493" s="195" t="s">
        <v>593</v>
      </c>
      <c r="N493" s="195" t="s">
        <v>684</v>
      </c>
      <c r="O493" s="195" t="s">
        <v>21</v>
      </c>
      <c r="P493" s="195" t="s">
        <v>35</v>
      </c>
      <c r="Q493" s="195" t="s">
        <v>11</v>
      </c>
      <c r="R493" s="186" t="s">
        <v>14</v>
      </c>
      <c r="S493" s="195" t="s">
        <v>13</v>
      </c>
      <c r="T493" s="195" t="s">
        <v>14</v>
      </c>
      <c r="U493" s="195" t="s">
        <v>13</v>
      </c>
      <c r="V493" s="195" t="s">
        <v>14</v>
      </c>
      <c r="W493" s="195" t="s">
        <v>14</v>
      </c>
      <c r="X493" s="196" t="s">
        <v>15</v>
      </c>
      <c r="Y493" s="197" t="s">
        <v>22</v>
      </c>
      <c r="Z493" s="198">
        <v>44757</v>
      </c>
      <c r="AA493" s="198"/>
      <c r="AB493" s="193" t="s">
        <v>17</v>
      </c>
    </row>
    <row r="494" spans="1:28" s="156" customFormat="1" ht="118.95" customHeight="1" x14ac:dyDescent="0.25">
      <c r="A494" s="268">
        <f t="shared" si="7"/>
        <v>482</v>
      </c>
      <c r="B494" s="186" t="s">
        <v>27</v>
      </c>
      <c r="C494" s="187" t="s">
        <v>1209</v>
      </c>
      <c r="D494" s="187" t="s">
        <v>608</v>
      </c>
      <c r="E494" s="188" t="s">
        <v>2</v>
      </c>
      <c r="F494" s="196" t="s">
        <v>675</v>
      </c>
      <c r="G494" s="195" t="s">
        <v>4</v>
      </c>
      <c r="H494" s="195" t="s">
        <v>5</v>
      </c>
      <c r="I494" s="195" t="s">
        <v>50</v>
      </c>
      <c r="J494" s="195" t="s">
        <v>1038</v>
      </c>
      <c r="K494" s="195" t="s">
        <v>592</v>
      </c>
      <c r="L494" s="191" t="str">
        <f>IF(K494="","",VLOOKUP(K494,Listas!$O$3:$P$37,2,FALSE))</f>
        <v>DIRECTOR(A) REGIONAL ANDINA</v>
      </c>
      <c r="M494" s="195" t="s">
        <v>593</v>
      </c>
      <c r="N494" s="195" t="s">
        <v>683</v>
      </c>
      <c r="O494" s="195" t="s">
        <v>21</v>
      </c>
      <c r="P494" s="195" t="s">
        <v>35</v>
      </c>
      <c r="Q494" s="195" t="s">
        <v>11</v>
      </c>
      <c r="R494" s="186" t="s">
        <v>14</v>
      </c>
      <c r="S494" s="195" t="s">
        <v>13</v>
      </c>
      <c r="T494" s="195" t="s">
        <v>13</v>
      </c>
      <c r="U494" s="195" t="s">
        <v>13</v>
      </c>
      <c r="V494" s="195" t="s">
        <v>13</v>
      </c>
      <c r="W494" s="195" t="s">
        <v>14</v>
      </c>
      <c r="X494" s="196" t="s">
        <v>15</v>
      </c>
      <c r="Y494" s="197" t="s">
        <v>22</v>
      </c>
      <c r="Z494" s="198">
        <v>44757</v>
      </c>
      <c r="AA494" s="198"/>
      <c r="AB494" s="193" t="s">
        <v>17</v>
      </c>
    </row>
    <row r="495" spans="1:28" s="156" customFormat="1" ht="118.95" customHeight="1" x14ac:dyDescent="0.25">
      <c r="A495" s="268">
        <f t="shared" si="7"/>
        <v>483</v>
      </c>
      <c r="B495" s="186" t="s">
        <v>236</v>
      </c>
      <c r="C495" s="187" t="s">
        <v>775</v>
      </c>
      <c r="D495" s="187" t="s">
        <v>611</v>
      </c>
      <c r="E495" s="188" t="s">
        <v>2</v>
      </c>
      <c r="F495" s="196" t="s">
        <v>1848</v>
      </c>
      <c r="G495" s="195" t="s">
        <v>4</v>
      </c>
      <c r="H495" s="195" t="s">
        <v>5</v>
      </c>
      <c r="I495" s="195" t="s">
        <v>50</v>
      </c>
      <c r="J495" s="195" t="s">
        <v>1038</v>
      </c>
      <c r="K495" s="195" t="s">
        <v>592</v>
      </c>
      <c r="L495" s="191" t="str">
        <f>IF(K495="","",VLOOKUP(K495,Listas!$O$3:$P$37,2,FALSE))</f>
        <v>DIRECTOR(A) REGIONAL ANDINA</v>
      </c>
      <c r="M495" s="195" t="s">
        <v>593</v>
      </c>
      <c r="N495" s="195" t="s">
        <v>686</v>
      </c>
      <c r="O495" s="195" t="s">
        <v>21</v>
      </c>
      <c r="P495" s="195" t="s">
        <v>35</v>
      </c>
      <c r="Q495" s="195" t="s">
        <v>11</v>
      </c>
      <c r="R495" s="186" t="s">
        <v>14</v>
      </c>
      <c r="S495" s="195" t="s">
        <v>13</v>
      </c>
      <c r="T495" s="195" t="s">
        <v>13</v>
      </c>
      <c r="U495" s="195" t="s">
        <v>13</v>
      </c>
      <c r="V495" s="195" t="s">
        <v>13</v>
      </c>
      <c r="W495" s="195" t="s">
        <v>14</v>
      </c>
      <c r="X495" s="196" t="s">
        <v>15</v>
      </c>
      <c r="Y495" s="197" t="s">
        <v>22</v>
      </c>
      <c r="Z495" s="198">
        <v>44757</v>
      </c>
      <c r="AA495" s="198"/>
      <c r="AB495" s="193" t="s">
        <v>17</v>
      </c>
    </row>
    <row r="496" spans="1:28" s="156" customFormat="1" ht="118.95" customHeight="1" x14ac:dyDescent="0.25">
      <c r="A496" s="268">
        <f t="shared" si="7"/>
        <v>484</v>
      </c>
      <c r="B496" s="186" t="s">
        <v>265</v>
      </c>
      <c r="C496" s="187" t="s">
        <v>677</v>
      </c>
      <c r="D496" s="187" t="s">
        <v>580</v>
      </c>
      <c r="E496" s="188" t="s">
        <v>2</v>
      </c>
      <c r="F496" s="196" t="s">
        <v>678</v>
      </c>
      <c r="G496" s="195" t="s">
        <v>4</v>
      </c>
      <c r="H496" s="195" t="s">
        <v>5</v>
      </c>
      <c r="I496" s="195" t="s">
        <v>50</v>
      </c>
      <c r="J496" s="195" t="s">
        <v>1038</v>
      </c>
      <c r="K496" s="195" t="s">
        <v>592</v>
      </c>
      <c r="L496" s="191" t="str">
        <f>IF(K496="","",VLOOKUP(K496,Listas!$O$3:$P$37,2,FALSE))</f>
        <v>DIRECTOR(A) REGIONAL ANDINA</v>
      </c>
      <c r="M496" s="195" t="s">
        <v>593</v>
      </c>
      <c r="N496" s="195" t="s">
        <v>683</v>
      </c>
      <c r="O496" s="195" t="s">
        <v>21</v>
      </c>
      <c r="P496" s="195" t="s">
        <v>35</v>
      </c>
      <c r="Q496" s="195" t="s">
        <v>11</v>
      </c>
      <c r="R496" s="186" t="s">
        <v>14</v>
      </c>
      <c r="S496" s="195" t="s">
        <v>13</v>
      </c>
      <c r="T496" s="195" t="s">
        <v>13</v>
      </c>
      <c r="U496" s="195" t="s">
        <v>13</v>
      </c>
      <c r="V496" s="195" t="s">
        <v>13</v>
      </c>
      <c r="W496" s="195" t="s">
        <v>14</v>
      </c>
      <c r="X496" s="196" t="s">
        <v>15</v>
      </c>
      <c r="Y496" s="197" t="s">
        <v>22</v>
      </c>
      <c r="Z496" s="198">
        <v>44757</v>
      </c>
      <c r="AA496" s="198"/>
      <c r="AB496" s="193" t="s">
        <v>17</v>
      </c>
    </row>
    <row r="497" spans="1:28" s="156" customFormat="1" ht="118.95" customHeight="1" x14ac:dyDescent="0.25">
      <c r="A497" s="268">
        <f t="shared" si="7"/>
        <v>485</v>
      </c>
      <c r="B497" s="186" t="s">
        <v>27</v>
      </c>
      <c r="C497" s="187" t="s">
        <v>29</v>
      </c>
      <c r="D497" s="187" t="s">
        <v>1840</v>
      </c>
      <c r="E497" s="188" t="s">
        <v>2</v>
      </c>
      <c r="F497" s="196" t="s">
        <v>660</v>
      </c>
      <c r="G497" s="195" t="s">
        <v>4</v>
      </c>
      <c r="H497" s="195" t="s">
        <v>5</v>
      </c>
      <c r="I497" s="195" t="s">
        <v>50</v>
      </c>
      <c r="J497" s="195" t="s">
        <v>1038</v>
      </c>
      <c r="K497" s="195" t="s">
        <v>592</v>
      </c>
      <c r="L497" s="191" t="str">
        <f>IF(K497="","",VLOOKUP(K497,Listas!$O$3:$P$37,2,FALSE))</f>
        <v>DIRECTOR(A) REGIONAL ANDINA</v>
      </c>
      <c r="M497" s="195" t="s">
        <v>593</v>
      </c>
      <c r="N497" s="195" t="s">
        <v>687</v>
      </c>
      <c r="O497" s="195" t="s">
        <v>21</v>
      </c>
      <c r="P497" s="195" t="s">
        <v>35</v>
      </c>
      <c r="Q497" s="195" t="s">
        <v>11</v>
      </c>
      <c r="R497" s="186" t="s">
        <v>14</v>
      </c>
      <c r="S497" s="195" t="s">
        <v>13</v>
      </c>
      <c r="T497" s="195" t="s">
        <v>14</v>
      </c>
      <c r="U497" s="195" t="s">
        <v>14</v>
      </c>
      <c r="V497" s="195" t="s">
        <v>14</v>
      </c>
      <c r="W497" s="195" t="s">
        <v>14</v>
      </c>
      <c r="X497" s="196" t="s">
        <v>15</v>
      </c>
      <c r="Y497" s="197" t="s">
        <v>22</v>
      </c>
      <c r="Z497" s="198">
        <v>44757</v>
      </c>
      <c r="AA497" s="198"/>
      <c r="AB497" s="193" t="s">
        <v>17</v>
      </c>
    </row>
    <row r="498" spans="1:28" s="156" customFormat="1" ht="118.95" customHeight="1" x14ac:dyDescent="0.25">
      <c r="A498" s="268">
        <f t="shared" si="7"/>
        <v>486</v>
      </c>
      <c r="B498" s="186" t="s">
        <v>27</v>
      </c>
      <c r="C498" s="187" t="s">
        <v>1207</v>
      </c>
      <c r="D498" s="187" t="s">
        <v>582</v>
      </c>
      <c r="E498" s="188" t="s">
        <v>2</v>
      </c>
      <c r="F498" s="196" t="s">
        <v>662</v>
      </c>
      <c r="G498" s="195" t="s">
        <v>4</v>
      </c>
      <c r="H498" s="195" t="s">
        <v>63</v>
      </c>
      <c r="I498" s="195" t="s">
        <v>50</v>
      </c>
      <c r="J498" s="195" t="s">
        <v>1038</v>
      </c>
      <c r="K498" s="195" t="s">
        <v>592</v>
      </c>
      <c r="L498" s="191" t="str">
        <f>IF(K498="","",VLOOKUP(K498,Listas!$O$3:$P$37,2,FALSE))</f>
        <v>DIRECTOR(A) REGIONAL ANDINA</v>
      </c>
      <c r="M498" s="195" t="s">
        <v>593</v>
      </c>
      <c r="N498" s="195" t="s">
        <v>688</v>
      </c>
      <c r="O498" s="195" t="s">
        <v>21</v>
      </c>
      <c r="P498" s="195" t="s">
        <v>35</v>
      </c>
      <c r="Q498" s="195" t="s">
        <v>11</v>
      </c>
      <c r="R498" s="186" t="s">
        <v>14</v>
      </c>
      <c r="S498" s="195" t="s">
        <v>13</v>
      </c>
      <c r="T498" s="195" t="s">
        <v>14</v>
      </c>
      <c r="U498" s="195" t="s">
        <v>14</v>
      </c>
      <c r="V498" s="195" t="s">
        <v>14</v>
      </c>
      <c r="W498" s="195" t="s">
        <v>14</v>
      </c>
      <c r="X498" s="196" t="s">
        <v>15</v>
      </c>
      <c r="Y498" s="197" t="s">
        <v>22</v>
      </c>
      <c r="Z498" s="198">
        <v>44757</v>
      </c>
      <c r="AA498" s="198"/>
      <c r="AB498" s="193" t="s">
        <v>17</v>
      </c>
    </row>
    <row r="499" spans="1:28" s="156" customFormat="1" ht="118.95" customHeight="1" x14ac:dyDescent="0.25">
      <c r="A499" s="268">
        <f t="shared" si="7"/>
        <v>487</v>
      </c>
      <c r="B499" s="186" t="s">
        <v>53</v>
      </c>
      <c r="C499" s="187" t="s">
        <v>730</v>
      </c>
      <c r="D499" s="187" t="s">
        <v>589</v>
      </c>
      <c r="E499" s="188" t="s">
        <v>2</v>
      </c>
      <c r="F499" s="196" t="s">
        <v>664</v>
      </c>
      <c r="G499" s="195" t="s">
        <v>4</v>
      </c>
      <c r="H499" s="195" t="s">
        <v>63</v>
      </c>
      <c r="I499" s="195" t="s">
        <v>50</v>
      </c>
      <c r="J499" s="195" t="s">
        <v>1038</v>
      </c>
      <c r="K499" s="195" t="s">
        <v>592</v>
      </c>
      <c r="L499" s="191" t="str">
        <f>IF(K499="","",VLOOKUP(K499,Listas!$O$3:$P$37,2,FALSE))</f>
        <v>DIRECTOR(A) REGIONAL ANDINA</v>
      </c>
      <c r="M499" s="195" t="s">
        <v>593</v>
      </c>
      <c r="N499" s="195" t="s">
        <v>689</v>
      </c>
      <c r="O499" s="195" t="s">
        <v>21</v>
      </c>
      <c r="P499" s="195" t="s">
        <v>35</v>
      </c>
      <c r="Q499" s="195" t="s">
        <v>11</v>
      </c>
      <c r="R499" s="186" t="s">
        <v>14</v>
      </c>
      <c r="S499" s="195" t="s">
        <v>13</v>
      </c>
      <c r="T499" s="195" t="s">
        <v>14</v>
      </c>
      <c r="U499" s="195" t="s">
        <v>14</v>
      </c>
      <c r="V499" s="195" t="s">
        <v>14</v>
      </c>
      <c r="W499" s="195" t="s">
        <v>14</v>
      </c>
      <c r="X499" s="196" t="s">
        <v>15</v>
      </c>
      <c r="Y499" s="197" t="s">
        <v>22</v>
      </c>
      <c r="Z499" s="198">
        <v>44757</v>
      </c>
      <c r="AA499" s="198"/>
      <c r="AB499" s="193" t="s">
        <v>17</v>
      </c>
    </row>
    <row r="500" spans="1:28" s="156" customFormat="1" ht="118.95" customHeight="1" x14ac:dyDescent="0.25">
      <c r="A500" s="268">
        <f t="shared" si="7"/>
        <v>488</v>
      </c>
      <c r="B500" s="186" t="s">
        <v>123</v>
      </c>
      <c r="C500" s="187" t="s">
        <v>1206</v>
      </c>
      <c r="D500" s="187" t="s">
        <v>598</v>
      </c>
      <c r="E500" s="188" t="s">
        <v>2</v>
      </c>
      <c r="F500" s="196" t="s">
        <v>665</v>
      </c>
      <c r="G500" s="195" t="s">
        <v>4</v>
      </c>
      <c r="H500" s="195" t="s">
        <v>5</v>
      </c>
      <c r="I500" s="195" t="s">
        <v>50</v>
      </c>
      <c r="J500" s="195" t="s">
        <v>1038</v>
      </c>
      <c r="K500" s="195" t="s">
        <v>592</v>
      </c>
      <c r="L500" s="191" t="str">
        <f>IF(K500="","",VLOOKUP(K500,Listas!$O$3:$P$37,2,FALSE))</f>
        <v>DIRECTOR(A) REGIONAL ANDINA</v>
      </c>
      <c r="M500" s="195" t="s">
        <v>593</v>
      </c>
      <c r="N500" s="195" t="s">
        <v>690</v>
      </c>
      <c r="O500" s="195" t="s">
        <v>21</v>
      </c>
      <c r="P500" s="195" t="s">
        <v>35</v>
      </c>
      <c r="Q500" s="195" t="s">
        <v>11</v>
      </c>
      <c r="R500" s="186" t="s">
        <v>14</v>
      </c>
      <c r="S500" s="195" t="s">
        <v>13</v>
      </c>
      <c r="T500" s="195" t="s">
        <v>14</v>
      </c>
      <c r="U500" s="195" t="s">
        <v>14</v>
      </c>
      <c r="V500" s="195" t="s">
        <v>14</v>
      </c>
      <c r="W500" s="195" t="s">
        <v>14</v>
      </c>
      <c r="X500" s="196" t="s">
        <v>15</v>
      </c>
      <c r="Y500" s="197" t="s">
        <v>22</v>
      </c>
      <c r="Z500" s="198">
        <v>44757</v>
      </c>
      <c r="AA500" s="198"/>
      <c r="AB500" s="193" t="s">
        <v>17</v>
      </c>
    </row>
    <row r="501" spans="1:28" s="156" customFormat="1" ht="118.95" customHeight="1" x14ac:dyDescent="0.25">
      <c r="A501" s="268">
        <f t="shared" si="7"/>
        <v>489</v>
      </c>
      <c r="B501" s="186" t="s">
        <v>0</v>
      </c>
      <c r="C501" s="187" t="s">
        <v>1225</v>
      </c>
      <c r="D501" s="187" t="s">
        <v>1843</v>
      </c>
      <c r="E501" s="188" t="s">
        <v>2</v>
      </c>
      <c r="F501" s="196" t="s">
        <v>15</v>
      </c>
      <c r="G501" s="195" t="s">
        <v>4</v>
      </c>
      <c r="H501" s="195" t="s">
        <v>5</v>
      </c>
      <c r="I501" s="195" t="s">
        <v>50</v>
      </c>
      <c r="J501" s="195" t="s">
        <v>1038</v>
      </c>
      <c r="K501" s="195" t="s">
        <v>592</v>
      </c>
      <c r="L501" s="191" t="str">
        <f>IF(K501="","",VLOOKUP(K501,Listas!$O$3:$P$37,2,FALSE))</f>
        <v>DIRECTOR(A) REGIONAL ANDINA</v>
      </c>
      <c r="M501" s="195" t="s">
        <v>593</v>
      </c>
      <c r="N501" s="195" t="s">
        <v>691</v>
      </c>
      <c r="O501" s="195" t="s">
        <v>10</v>
      </c>
      <c r="P501" s="195" t="s">
        <v>35</v>
      </c>
      <c r="Q501" s="195" t="s">
        <v>11</v>
      </c>
      <c r="R501" s="186" t="s">
        <v>14</v>
      </c>
      <c r="S501" s="195" t="s">
        <v>13</v>
      </c>
      <c r="T501" s="195" t="s">
        <v>13</v>
      </c>
      <c r="U501" s="195" t="s">
        <v>14</v>
      </c>
      <c r="V501" s="195" t="s">
        <v>13</v>
      </c>
      <c r="W501" s="195" t="s">
        <v>14</v>
      </c>
      <c r="X501" s="196" t="s">
        <v>87</v>
      </c>
      <c r="Y501" s="197" t="s">
        <v>150</v>
      </c>
      <c r="Z501" s="198">
        <v>44757</v>
      </c>
      <c r="AA501" s="198"/>
      <c r="AB501" s="193" t="s">
        <v>17</v>
      </c>
    </row>
    <row r="502" spans="1:28" s="156" customFormat="1" ht="118.95" customHeight="1" x14ac:dyDescent="0.25">
      <c r="A502" s="268">
        <f t="shared" si="7"/>
        <v>490</v>
      </c>
      <c r="B502" s="186" t="s">
        <v>587</v>
      </c>
      <c r="C502" s="187" t="s">
        <v>1226</v>
      </c>
      <c r="D502" s="187" t="s">
        <v>1279</v>
      </c>
      <c r="E502" s="188" t="s">
        <v>2</v>
      </c>
      <c r="F502" s="196" t="s">
        <v>15</v>
      </c>
      <c r="G502" s="195" t="s">
        <v>4</v>
      </c>
      <c r="H502" s="195" t="s">
        <v>5</v>
      </c>
      <c r="I502" s="195" t="s">
        <v>6</v>
      </c>
      <c r="J502" s="195" t="s">
        <v>1038</v>
      </c>
      <c r="K502" s="195" t="s">
        <v>592</v>
      </c>
      <c r="L502" s="191" t="str">
        <f>IF(K502="","",VLOOKUP(K502,Listas!$O$3:$P$37,2,FALSE))</f>
        <v>DIRECTOR(A) REGIONAL ANDINA</v>
      </c>
      <c r="M502" s="195" t="s">
        <v>593</v>
      </c>
      <c r="N502" s="195" t="s">
        <v>691</v>
      </c>
      <c r="O502" s="195" t="s">
        <v>10</v>
      </c>
      <c r="P502" s="195" t="s">
        <v>35</v>
      </c>
      <c r="Q502" s="195" t="s">
        <v>35</v>
      </c>
      <c r="R502" s="186" t="s">
        <v>14</v>
      </c>
      <c r="S502" s="195" t="s">
        <v>13</v>
      </c>
      <c r="T502" s="195" t="s">
        <v>13</v>
      </c>
      <c r="U502" s="195" t="s">
        <v>14</v>
      </c>
      <c r="V502" s="195" t="s">
        <v>13</v>
      </c>
      <c r="W502" s="195" t="s">
        <v>14</v>
      </c>
      <c r="X502" s="196" t="s">
        <v>87</v>
      </c>
      <c r="Y502" s="197" t="s">
        <v>84</v>
      </c>
      <c r="Z502" s="198">
        <v>44757</v>
      </c>
      <c r="AA502" s="198"/>
      <c r="AB502" s="193" t="s">
        <v>17</v>
      </c>
    </row>
    <row r="503" spans="1:28" s="156" customFormat="1" ht="118.95" customHeight="1" x14ac:dyDescent="0.25">
      <c r="A503" s="268">
        <f t="shared" si="7"/>
        <v>491</v>
      </c>
      <c r="B503" s="186" t="s">
        <v>128</v>
      </c>
      <c r="C503" s="187" t="s">
        <v>776</v>
      </c>
      <c r="D503" s="187" t="s">
        <v>669</v>
      </c>
      <c r="E503" s="188" t="s">
        <v>2</v>
      </c>
      <c r="F503" s="196" t="s">
        <v>660</v>
      </c>
      <c r="G503" s="195" t="s">
        <v>4</v>
      </c>
      <c r="H503" s="195" t="s">
        <v>5</v>
      </c>
      <c r="I503" s="195" t="s">
        <v>81</v>
      </c>
      <c r="J503" s="195" t="s">
        <v>1038</v>
      </c>
      <c r="K503" s="195" t="s">
        <v>592</v>
      </c>
      <c r="L503" s="191" t="str">
        <f>IF(K503="","",VLOOKUP(K503,Listas!$O$3:$P$37,2,FALSE))</f>
        <v>DIRECTOR(A) REGIONAL ANDINA</v>
      </c>
      <c r="M503" s="195" t="s">
        <v>593</v>
      </c>
      <c r="N503" s="195" t="s">
        <v>687</v>
      </c>
      <c r="O503" s="195" t="s">
        <v>10</v>
      </c>
      <c r="P503" s="195" t="s">
        <v>35</v>
      </c>
      <c r="Q503" s="195" t="s">
        <v>35</v>
      </c>
      <c r="R503" s="186" t="s">
        <v>14</v>
      </c>
      <c r="S503" s="195" t="s">
        <v>13</v>
      </c>
      <c r="T503" s="195" t="s">
        <v>13</v>
      </c>
      <c r="U503" s="195" t="s">
        <v>13</v>
      </c>
      <c r="V503" s="195" t="s">
        <v>13</v>
      </c>
      <c r="W503" s="195" t="s">
        <v>14</v>
      </c>
      <c r="X503" s="196" t="s">
        <v>87</v>
      </c>
      <c r="Y503" s="197" t="s">
        <v>347</v>
      </c>
      <c r="Z503" s="198">
        <v>44757</v>
      </c>
      <c r="AA503" s="198"/>
      <c r="AB503" s="193" t="s">
        <v>17</v>
      </c>
    </row>
    <row r="504" spans="1:28" s="156" customFormat="1" ht="118.95" customHeight="1" x14ac:dyDescent="0.25">
      <c r="A504" s="268">
        <f t="shared" si="7"/>
        <v>492</v>
      </c>
      <c r="B504" s="186" t="s">
        <v>27</v>
      </c>
      <c r="C504" s="187" t="s">
        <v>29</v>
      </c>
      <c r="D504" s="187" t="s">
        <v>629</v>
      </c>
      <c r="E504" s="188" t="s">
        <v>2</v>
      </c>
      <c r="F504" s="196" t="s">
        <v>671</v>
      </c>
      <c r="G504" s="195" t="s">
        <v>4</v>
      </c>
      <c r="H504" s="195" t="s">
        <v>63</v>
      </c>
      <c r="I504" s="195" t="s">
        <v>50</v>
      </c>
      <c r="J504" s="195" t="s">
        <v>1038</v>
      </c>
      <c r="K504" s="195" t="s">
        <v>592</v>
      </c>
      <c r="L504" s="191" t="str">
        <f>IF(K504="","",VLOOKUP(K504,Listas!$O$3:$P$37,2,FALSE))</f>
        <v>DIRECTOR(A) REGIONAL ANDINA</v>
      </c>
      <c r="M504" s="195" t="s">
        <v>593</v>
      </c>
      <c r="N504" s="195" t="s">
        <v>687</v>
      </c>
      <c r="O504" s="195" t="s">
        <v>21</v>
      </c>
      <c r="P504" s="195" t="s">
        <v>35</v>
      </c>
      <c r="Q504" s="195" t="s">
        <v>11</v>
      </c>
      <c r="R504" s="186" t="s">
        <v>14</v>
      </c>
      <c r="S504" s="195" t="s">
        <v>13</v>
      </c>
      <c r="T504" s="195" t="s">
        <v>14</v>
      </c>
      <c r="U504" s="195" t="s">
        <v>14</v>
      </c>
      <c r="V504" s="195" t="s">
        <v>14</v>
      </c>
      <c r="W504" s="195" t="s">
        <v>14</v>
      </c>
      <c r="X504" s="196" t="s">
        <v>15</v>
      </c>
      <c r="Y504" s="197" t="s">
        <v>22</v>
      </c>
      <c r="Z504" s="198">
        <v>44757</v>
      </c>
      <c r="AA504" s="198"/>
      <c r="AB504" s="193" t="s">
        <v>17</v>
      </c>
    </row>
    <row r="505" spans="1:28" s="156" customFormat="1" ht="118.95" customHeight="1" x14ac:dyDescent="0.25">
      <c r="A505" s="268">
        <f t="shared" si="7"/>
        <v>493</v>
      </c>
      <c r="B505" s="186" t="s">
        <v>46</v>
      </c>
      <c r="C505" s="187" t="s">
        <v>586</v>
      </c>
      <c r="D505" s="187" t="s">
        <v>654</v>
      </c>
      <c r="E505" s="188" t="s">
        <v>2</v>
      </c>
      <c r="F505" s="196" t="s">
        <v>15</v>
      </c>
      <c r="G505" s="195" t="s">
        <v>4</v>
      </c>
      <c r="H505" s="195" t="s">
        <v>32</v>
      </c>
      <c r="I505" s="195" t="s">
        <v>50</v>
      </c>
      <c r="J505" s="195" t="s">
        <v>1038</v>
      </c>
      <c r="K505" s="195" t="s">
        <v>592</v>
      </c>
      <c r="L505" s="191" t="str">
        <f>IF(K505="","",VLOOKUP(K505,Listas!$O$3:$P$37,2,FALSE))</f>
        <v>DIRECTOR(A) REGIONAL ANDINA</v>
      </c>
      <c r="M505" s="195" t="s">
        <v>593</v>
      </c>
      <c r="N505" s="195" t="s">
        <v>692</v>
      </c>
      <c r="O505" s="195" t="s">
        <v>34</v>
      </c>
      <c r="P505" s="195" t="s">
        <v>35</v>
      </c>
      <c r="Q505" s="195" t="s">
        <v>11</v>
      </c>
      <c r="R505" s="186" t="s">
        <v>14</v>
      </c>
      <c r="S505" s="195" t="s">
        <v>13</v>
      </c>
      <c r="T505" s="195" t="s">
        <v>13</v>
      </c>
      <c r="U505" s="195" t="s">
        <v>14</v>
      </c>
      <c r="V505" s="195" t="s">
        <v>13</v>
      </c>
      <c r="W505" s="195" t="s">
        <v>14</v>
      </c>
      <c r="X505" s="196" t="s">
        <v>15</v>
      </c>
      <c r="Y505" s="197" t="s">
        <v>150</v>
      </c>
      <c r="Z505" s="198">
        <v>44757</v>
      </c>
      <c r="AA505" s="198"/>
      <c r="AB505" s="193" t="s">
        <v>17</v>
      </c>
    </row>
    <row r="506" spans="1:28" s="156" customFormat="1" ht="118.95" customHeight="1" x14ac:dyDescent="0.25">
      <c r="A506" s="268">
        <f t="shared" si="7"/>
        <v>494</v>
      </c>
      <c r="B506" s="186" t="s">
        <v>46</v>
      </c>
      <c r="C506" s="187" t="s">
        <v>1227</v>
      </c>
      <c r="D506" s="187" t="s">
        <v>588</v>
      </c>
      <c r="E506" s="188" t="s">
        <v>2</v>
      </c>
      <c r="F506" s="196" t="s">
        <v>15</v>
      </c>
      <c r="G506" s="195" t="s">
        <v>4</v>
      </c>
      <c r="H506" s="195" t="s">
        <v>5</v>
      </c>
      <c r="I506" s="195" t="s">
        <v>50</v>
      </c>
      <c r="J506" s="195" t="s">
        <v>1038</v>
      </c>
      <c r="K506" s="195" t="s">
        <v>592</v>
      </c>
      <c r="L506" s="191" t="str">
        <f>IF(K506="","",VLOOKUP(K506,Listas!$O$3:$P$37,2,FALSE))</f>
        <v>DIRECTOR(A) REGIONAL ANDINA</v>
      </c>
      <c r="M506" s="195" t="s">
        <v>593</v>
      </c>
      <c r="N506" s="195" t="s">
        <v>692</v>
      </c>
      <c r="O506" s="195" t="s">
        <v>34</v>
      </c>
      <c r="P506" s="195" t="s">
        <v>35</v>
      </c>
      <c r="Q506" s="195" t="s">
        <v>11</v>
      </c>
      <c r="R506" s="186" t="s">
        <v>14</v>
      </c>
      <c r="S506" s="195" t="s">
        <v>13</v>
      </c>
      <c r="T506" s="195" t="s">
        <v>13</v>
      </c>
      <c r="U506" s="195" t="s">
        <v>13</v>
      </c>
      <c r="V506" s="195" t="s">
        <v>13</v>
      </c>
      <c r="W506" s="195" t="s">
        <v>14</v>
      </c>
      <c r="X506" s="196" t="s">
        <v>87</v>
      </c>
      <c r="Y506" s="197" t="s">
        <v>150</v>
      </c>
      <c r="Z506" s="198">
        <v>44757</v>
      </c>
      <c r="AA506" s="198"/>
      <c r="AB506" s="193" t="s">
        <v>17</v>
      </c>
    </row>
    <row r="507" spans="1:28" s="156" customFormat="1" ht="118.95" customHeight="1" x14ac:dyDescent="0.25">
      <c r="A507" s="268">
        <f t="shared" si="7"/>
        <v>495</v>
      </c>
      <c r="B507" s="186" t="s">
        <v>118</v>
      </c>
      <c r="C507" s="187" t="s">
        <v>1218</v>
      </c>
      <c r="D507" s="187" t="s">
        <v>1861</v>
      </c>
      <c r="E507" s="188" t="s">
        <v>2</v>
      </c>
      <c r="F507" s="196" t="s">
        <v>15</v>
      </c>
      <c r="G507" s="195" t="s">
        <v>4</v>
      </c>
      <c r="H507" s="195" t="s">
        <v>32</v>
      </c>
      <c r="I507" s="195" t="s">
        <v>50</v>
      </c>
      <c r="J507" s="195" t="s">
        <v>1038</v>
      </c>
      <c r="K507" s="195" t="s">
        <v>592</v>
      </c>
      <c r="L507" s="191" t="str">
        <f>IF(K507="","",VLOOKUP(K507,Listas!$O$3:$P$37,2,FALSE))</f>
        <v>DIRECTOR(A) REGIONAL ANDINA</v>
      </c>
      <c r="M507" s="195" t="s">
        <v>593</v>
      </c>
      <c r="N507" s="195" t="s">
        <v>692</v>
      </c>
      <c r="O507" s="195" t="s">
        <v>34</v>
      </c>
      <c r="P507" s="195" t="s">
        <v>35</v>
      </c>
      <c r="Q507" s="195" t="s">
        <v>11</v>
      </c>
      <c r="R507" s="186" t="s">
        <v>14</v>
      </c>
      <c r="S507" s="195" t="s">
        <v>13</v>
      </c>
      <c r="T507" s="195" t="s">
        <v>13</v>
      </c>
      <c r="U507" s="195" t="s">
        <v>14</v>
      </c>
      <c r="V507" s="195" t="s">
        <v>13</v>
      </c>
      <c r="W507" s="195" t="s">
        <v>14</v>
      </c>
      <c r="X507" s="196" t="s">
        <v>15</v>
      </c>
      <c r="Y507" s="197" t="s">
        <v>150</v>
      </c>
      <c r="Z507" s="198">
        <v>44757</v>
      </c>
      <c r="AA507" s="198"/>
      <c r="AB507" s="193" t="s">
        <v>17</v>
      </c>
    </row>
    <row r="508" spans="1:28" s="156" customFormat="1" ht="118.95" customHeight="1" x14ac:dyDescent="0.25">
      <c r="A508" s="268">
        <f t="shared" si="7"/>
        <v>496</v>
      </c>
      <c r="B508" s="186" t="s">
        <v>0</v>
      </c>
      <c r="C508" s="187" t="s">
        <v>1219</v>
      </c>
      <c r="D508" s="187" t="s">
        <v>1863</v>
      </c>
      <c r="E508" s="188" t="s">
        <v>2</v>
      </c>
      <c r="F508" s="196" t="s">
        <v>15</v>
      </c>
      <c r="G508" s="195" t="s">
        <v>4</v>
      </c>
      <c r="H508" s="195" t="s">
        <v>32</v>
      </c>
      <c r="I508" s="195" t="s">
        <v>50</v>
      </c>
      <c r="J508" s="195" t="s">
        <v>1038</v>
      </c>
      <c r="K508" s="195" t="s">
        <v>592</v>
      </c>
      <c r="L508" s="191" t="str">
        <f>IF(K508="","",VLOOKUP(K508,Listas!$O$3:$P$37,2,FALSE))</f>
        <v>DIRECTOR(A) REGIONAL ANDINA</v>
      </c>
      <c r="M508" s="195" t="s">
        <v>593</v>
      </c>
      <c r="N508" s="195" t="s">
        <v>687</v>
      </c>
      <c r="O508" s="195" t="s">
        <v>34</v>
      </c>
      <c r="P508" s="195" t="s">
        <v>35</v>
      </c>
      <c r="Q508" s="195" t="s">
        <v>11</v>
      </c>
      <c r="R508" s="186" t="s">
        <v>14</v>
      </c>
      <c r="S508" s="195" t="s">
        <v>13</v>
      </c>
      <c r="T508" s="195" t="s">
        <v>13</v>
      </c>
      <c r="U508" s="195" t="s">
        <v>13</v>
      </c>
      <c r="V508" s="195" t="s">
        <v>13</v>
      </c>
      <c r="W508" s="195" t="s">
        <v>14</v>
      </c>
      <c r="X508" s="196" t="s">
        <v>15</v>
      </c>
      <c r="Y508" s="197" t="s">
        <v>150</v>
      </c>
      <c r="Z508" s="198">
        <v>44757</v>
      </c>
      <c r="AA508" s="198"/>
      <c r="AB508" s="193" t="s">
        <v>17</v>
      </c>
    </row>
    <row r="509" spans="1:28" s="156" customFormat="1" ht="118.95" customHeight="1" x14ac:dyDescent="0.25">
      <c r="A509" s="268">
        <f t="shared" si="7"/>
        <v>497</v>
      </c>
      <c r="B509" s="186" t="s">
        <v>0</v>
      </c>
      <c r="C509" s="187" t="s">
        <v>1225</v>
      </c>
      <c r="D509" s="187" t="s">
        <v>1843</v>
      </c>
      <c r="E509" s="188" t="s">
        <v>2</v>
      </c>
      <c r="F509" s="196" t="s">
        <v>15</v>
      </c>
      <c r="G509" s="195" t="s">
        <v>4</v>
      </c>
      <c r="H509" s="195" t="s">
        <v>5</v>
      </c>
      <c r="I509" s="195" t="s">
        <v>50</v>
      </c>
      <c r="J509" s="195" t="s">
        <v>1038</v>
      </c>
      <c r="K509" s="195" t="s">
        <v>592</v>
      </c>
      <c r="L509" s="191" t="str">
        <f>IF(K509="","",VLOOKUP(K509,Listas!$O$3:$P$37,2,FALSE))</f>
        <v>DIRECTOR(A) REGIONAL ANDINA</v>
      </c>
      <c r="M509" s="195" t="s">
        <v>593</v>
      </c>
      <c r="N509" s="195" t="s">
        <v>687</v>
      </c>
      <c r="O509" s="195" t="s">
        <v>34</v>
      </c>
      <c r="P509" s="195" t="s">
        <v>35</v>
      </c>
      <c r="Q509" s="195" t="s">
        <v>11</v>
      </c>
      <c r="R509" s="186" t="s">
        <v>14</v>
      </c>
      <c r="S509" s="195" t="s">
        <v>13</v>
      </c>
      <c r="T509" s="195" t="s">
        <v>13</v>
      </c>
      <c r="U509" s="195" t="s">
        <v>13</v>
      </c>
      <c r="V509" s="195" t="s">
        <v>13</v>
      </c>
      <c r="W509" s="195" t="s">
        <v>14</v>
      </c>
      <c r="X509" s="196" t="s">
        <v>15</v>
      </c>
      <c r="Y509" s="197" t="s">
        <v>150</v>
      </c>
      <c r="Z509" s="198">
        <v>44757</v>
      </c>
      <c r="AA509" s="198"/>
      <c r="AB509" s="193" t="s">
        <v>17</v>
      </c>
    </row>
    <row r="510" spans="1:28" s="156" customFormat="1" ht="118.95" customHeight="1" x14ac:dyDescent="0.25">
      <c r="A510" s="268">
        <f t="shared" si="7"/>
        <v>498</v>
      </c>
      <c r="B510" s="186" t="s">
        <v>379</v>
      </c>
      <c r="C510" s="187" t="s">
        <v>1221</v>
      </c>
      <c r="D510" s="187" t="s">
        <v>381</v>
      </c>
      <c r="E510" s="188" t="s">
        <v>2</v>
      </c>
      <c r="F510" s="196" t="s">
        <v>672</v>
      </c>
      <c r="G510" s="195" t="s">
        <v>4</v>
      </c>
      <c r="H510" s="195" t="s">
        <v>5</v>
      </c>
      <c r="I510" s="195" t="s">
        <v>50</v>
      </c>
      <c r="J510" s="195" t="s">
        <v>1038</v>
      </c>
      <c r="K510" s="195" t="s">
        <v>592</v>
      </c>
      <c r="L510" s="191" t="str">
        <f>IF(K510="","",VLOOKUP(K510,Listas!$O$3:$P$37,2,FALSE))</f>
        <v>DIRECTOR(A) REGIONAL ANDINA</v>
      </c>
      <c r="M510" s="195" t="s">
        <v>593</v>
      </c>
      <c r="N510" s="195" t="s">
        <v>687</v>
      </c>
      <c r="O510" s="195" t="s">
        <v>34</v>
      </c>
      <c r="P510" s="195" t="s">
        <v>35</v>
      </c>
      <c r="Q510" s="195" t="s">
        <v>11</v>
      </c>
      <c r="R510" s="186" t="s">
        <v>14</v>
      </c>
      <c r="S510" s="195" t="s">
        <v>13</v>
      </c>
      <c r="T510" s="195" t="s">
        <v>13</v>
      </c>
      <c r="U510" s="195" t="s">
        <v>13</v>
      </c>
      <c r="V510" s="195" t="s">
        <v>13</v>
      </c>
      <c r="W510" s="195" t="s">
        <v>14</v>
      </c>
      <c r="X510" s="196" t="s">
        <v>15</v>
      </c>
      <c r="Y510" s="197" t="s">
        <v>150</v>
      </c>
      <c r="Z510" s="198">
        <v>44757</v>
      </c>
      <c r="AA510" s="198"/>
      <c r="AB510" s="193" t="s">
        <v>17</v>
      </c>
    </row>
    <row r="511" spans="1:28" s="156" customFormat="1" ht="118.95" customHeight="1" x14ac:dyDescent="0.25">
      <c r="A511" s="268">
        <f t="shared" si="7"/>
        <v>499</v>
      </c>
      <c r="B511" s="186" t="s">
        <v>272</v>
      </c>
      <c r="C511" s="187" t="s">
        <v>1222</v>
      </c>
      <c r="D511" s="187" t="s">
        <v>651</v>
      </c>
      <c r="E511" s="188" t="s">
        <v>2</v>
      </c>
      <c r="F511" s="196" t="s">
        <v>15</v>
      </c>
      <c r="G511" s="195" t="s">
        <v>4</v>
      </c>
      <c r="H511" s="195" t="s">
        <v>5</v>
      </c>
      <c r="I511" s="195" t="s">
        <v>50</v>
      </c>
      <c r="J511" s="195" t="s">
        <v>1038</v>
      </c>
      <c r="K511" s="195" t="s">
        <v>592</v>
      </c>
      <c r="L511" s="191" t="str">
        <f>IF(K511="","",VLOOKUP(K511,Listas!$O$3:$P$37,2,FALSE))</f>
        <v>DIRECTOR(A) REGIONAL ANDINA</v>
      </c>
      <c r="M511" s="195" t="s">
        <v>593</v>
      </c>
      <c r="N511" s="195" t="s">
        <v>687</v>
      </c>
      <c r="O511" s="195" t="s">
        <v>34</v>
      </c>
      <c r="P511" s="195" t="s">
        <v>35</v>
      </c>
      <c r="Q511" s="195" t="s">
        <v>11</v>
      </c>
      <c r="R511" s="186" t="s">
        <v>14</v>
      </c>
      <c r="S511" s="195" t="s">
        <v>13</v>
      </c>
      <c r="T511" s="195" t="s">
        <v>13</v>
      </c>
      <c r="U511" s="195" t="s">
        <v>14</v>
      </c>
      <c r="V511" s="195" t="s">
        <v>13</v>
      </c>
      <c r="W511" s="195" t="s">
        <v>14</v>
      </c>
      <c r="X511" s="196" t="s">
        <v>15</v>
      </c>
      <c r="Y511" s="197" t="s">
        <v>150</v>
      </c>
      <c r="Z511" s="198">
        <v>44757</v>
      </c>
      <c r="AA511" s="198"/>
      <c r="AB511" s="193" t="s">
        <v>17</v>
      </c>
    </row>
    <row r="512" spans="1:28" s="156" customFormat="1" ht="118.95" customHeight="1" x14ac:dyDescent="0.25">
      <c r="A512" s="268">
        <f t="shared" si="7"/>
        <v>500</v>
      </c>
      <c r="B512" s="186" t="s">
        <v>272</v>
      </c>
      <c r="C512" s="187" t="s">
        <v>1223</v>
      </c>
      <c r="D512" s="187" t="s">
        <v>652</v>
      </c>
      <c r="E512" s="188" t="s">
        <v>2</v>
      </c>
      <c r="F512" s="196" t="s">
        <v>15</v>
      </c>
      <c r="G512" s="195" t="s">
        <v>4</v>
      </c>
      <c r="H512" s="195" t="s">
        <v>5</v>
      </c>
      <c r="I512" s="195" t="s">
        <v>50</v>
      </c>
      <c r="J512" s="195" t="s">
        <v>1038</v>
      </c>
      <c r="K512" s="195" t="s">
        <v>592</v>
      </c>
      <c r="L512" s="191" t="str">
        <f>IF(K512="","",VLOOKUP(K512,Listas!$O$3:$P$37,2,FALSE))</f>
        <v>DIRECTOR(A) REGIONAL ANDINA</v>
      </c>
      <c r="M512" s="195" t="s">
        <v>593</v>
      </c>
      <c r="N512" s="195" t="s">
        <v>687</v>
      </c>
      <c r="O512" s="195" t="s">
        <v>34</v>
      </c>
      <c r="P512" s="195" t="s">
        <v>35</v>
      </c>
      <c r="Q512" s="195" t="s">
        <v>11</v>
      </c>
      <c r="R512" s="186" t="s">
        <v>14</v>
      </c>
      <c r="S512" s="195" t="s">
        <v>13</v>
      </c>
      <c r="T512" s="195" t="s">
        <v>13</v>
      </c>
      <c r="U512" s="195" t="s">
        <v>14</v>
      </c>
      <c r="V512" s="195" t="s">
        <v>13</v>
      </c>
      <c r="W512" s="195" t="s">
        <v>14</v>
      </c>
      <c r="X512" s="196" t="s">
        <v>15</v>
      </c>
      <c r="Y512" s="197" t="s">
        <v>150</v>
      </c>
      <c r="Z512" s="198">
        <v>44757</v>
      </c>
      <c r="AA512" s="198"/>
      <c r="AB512" s="193" t="s">
        <v>17</v>
      </c>
    </row>
    <row r="513" spans="1:28" s="156" customFormat="1" ht="118.95" customHeight="1" x14ac:dyDescent="0.25">
      <c r="A513" s="268">
        <f t="shared" si="7"/>
        <v>501</v>
      </c>
      <c r="B513" s="186" t="s">
        <v>46</v>
      </c>
      <c r="C513" s="187" t="s">
        <v>586</v>
      </c>
      <c r="D513" s="187" t="s">
        <v>654</v>
      </c>
      <c r="E513" s="188" t="s">
        <v>2</v>
      </c>
      <c r="F513" s="196" t="s">
        <v>15</v>
      </c>
      <c r="G513" s="195" t="s">
        <v>4</v>
      </c>
      <c r="H513" s="195" t="s">
        <v>32</v>
      </c>
      <c r="I513" s="195" t="s">
        <v>50</v>
      </c>
      <c r="J513" s="195" t="s">
        <v>1038</v>
      </c>
      <c r="K513" s="195" t="s">
        <v>592</v>
      </c>
      <c r="L513" s="191" t="str">
        <f>IF(K513="","",VLOOKUP(K513,Listas!$O$3:$P$37,2,FALSE))</f>
        <v>DIRECTOR(A) REGIONAL ANDINA</v>
      </c>
      <c r="M513" s="195" t="s">
        <v>593</v>
      </c>
      <c r="N513" s="195" t="s">
        <v>687</v>
      </c>
      <c r="O513" s="195" t="s">
        <v>21</v>
      </c>
      <c r="P513" s="195" t="s">
        <v>35</v>
      </c>
      <c r="Q513" s="195" t="s">
        <v>11</v>
      </c>
      <c r="R513" s="186" t="s">
        <v>14</v>
      </c>
      <c r="S513" s="195" t="s">
        <v>13</v>
      </c>
      <c r="T513" s="195" t="s">
        <v>14</v>
      </c>
      <c r="U513" s="195" t="s">
        <v>14</v>
      </c>
      <c r="V513" s="195" t="s">
        <v>14</v>
      </c>
      <c r="W513" s="195" t="s">
        <v>14</v>
      </c>
      <c r="X513" s="196" t="s">
        <v>15</v>
      </c>
      <c r="Y513" s="197" t="s">
        <v>22</v>
      </c>
      <c r="Z513" s="198">
        <v>44757</v>
      </c>
      <c r="AA513" s="198"/>
      <c r="AB513" s="193" t="s">
        <v>17</v>
      </c>
    </row>
    <row r="514" spans="1:28" s="156" customFormat="1" ht="118.95" customHeight="1" x14ac:dyDescent="0.25">
      <c r="A514" s="268">
        <f t="shared" si="7"/>
        <v>502</v>
      </c>
      <c r="B514" s="186" t="s">
        <v>46</v>
      </c>
      <c r="C514" s="187" t="s">
        <v>778</v>
      </c>
      <c r="D514" s="187" t="s">
        <v>1277</v>
      </c>
      <c r="E514" s="188" t="s">
        <v>2</v>
      </c>
      <c r="F514" s="196" t="s">
        <v>673</v>
      </c>
      <c r="G514" s="195" t="s">
        <v>4</v>
      </c>
      <c r="H514" s="195" t="s">
        <v>63</v>
      </c>
      <c r="I514" s="195" t="s">
        <v>81</v>
      </c>
      <c r="J514" s="195" t="s">
        <v>1038</v>
      </c>
      <c r="K514" s="195" t="s">
        <v>592</v>
      </c>
      <c r="L514" s="191" t="str">
        <f>IF(K514="","",VLOOKUP(K514,Listas!$O$3:$P$37,2,FALSE))</f>
        <v>DIRECTOR(A) REGIONAL ANDINA</v>
      </c>
      <c r="M514" s="195" t="s">
        <v>593</v>
      </c>
      <c r="N514" s="195" t="s">
        <v>687</v>
      </c>
      <c r="O514" s="195" t="s">
        <v>34</v>
      </c>
      <c r="P514" s="195" t="s">
        <v>35</v>
      </c>
      <c r="Q514" s="195" t="s">
        <v>11</v>
      </c>
      <c r="R514" s="186" t="s">
        <v>14</v>
      </c>
      <c r="S514" s="195" t="s">
        <v>13</v>
      </c>
      <c r="T514" s="195" t="s">
        <v>13</v>
      </c>
      <c r="U514" s="195" t="s">
        <v>13</v>
      </c>
      <c r="V514" s="195" t="s">
        <v>13</v>
      </c>
      <c r="W514" s="195" t="s">
        <v>14</v>
      </c>
      <c r="X514" s="196" t="s">
        <v>15</v>
      </c>
      <c r="Y514" s="197" t="s">
        <v>150</v>
      </c>
      <c r="Z514" s="198">
        <v>44757</v>
      </c>
      <c r="AA514" s="198"/>
      <c r="AB514" s="193" t="s">
        <v>17</v>
      </c>
    </row>
    <row r="515" spans="1:28" s="156" customFormat="1" ht="118.95" customHeight="1" x14ac:dyDescent="0.25">
      <c r="A515" s="268">
        <f t="shared" si="7"/>
        <v>503</v>
      </c>
      <c r="B515" s="186" t="s">
        <v>46</v>
      </c>
      <c r="C515" s="187" t="s">
        <v>1224</v>
      </c>
      <c r="D515" s="187" t="s">
        <v>1278</v>
      </c>
      <c r="E515" s="188" t="s">
        <v>2</v>
      </c>
      <c r="F515" s="196" t="s">
        <v>673</v>
      </c>
      <c r="G515" s="195" t="s">
        <v>4</v>
      </c>
      <c r="H515" s="195" t="s">
        <v>63</v>
      </c>
      <c r="I515" s="195" t="s">
        <v>81</v>
      </c>
      <c r="J515" s="195" t="s">
        <v>1038</v>
      </c>
      <c r="K515" s="195" t="s">
        <v>592</v>
      </c>
      <c r="L515" s="191" t="str">
        <f>IF(K515="","",VLOOKUP(K515,Listas!$O$3:$P$37,2,FALSE))</f>
        <v>DIRECTOR(A) REGIONAL ANDINA</v>
      </c>
      <c r="M515" s="195" t="s">
        <v>593</v>
      </c>
      <c r="N515" s="195" t="s">
        <v>687</v>
      </c>
      <c r="O515" s="195" t="s">
        <v>34</v>
      </c>
      <c r="P515" s="195" t="s">
        <v>35</v>
      </c>
      <c r="Q515" s="195" t="s">
        <v>11</v>
      </c>
      <c r="R515" s="186" t="s">
        <v>14</v>
      </c>
      <c r="S515" s="195" t="s">
        <v>13</v>
      </c>
      <c r="T515" s="195" t="s">
        <v>13</v>
      </c>
      <c r="U515" s="195" t="s">
        <v>13</v>
      </c>
      <c r="V515" s="195" t="s">
        <v>13</v>
      </c>
      <c r="W515" s="195" t="s">
        <v>14</v>
      </c>
      <c r="X515" s="196" t="s">
        <v>15</v>
      </c>
      <c r="Y515" s="197" t="s">
        <v>150</v>
      </c>
      <c r="Z515" s="198">
        <v>44757</v>
      </c>
      <c r="AA515" s="198"/>
      <c r="AB515" s="193" t="s">
        <v>17</v>
      </c>
    </row>
    <row r="516" spans="1:28" s="156" customFormat="1" ht="118.95" customHeight="1" x14ac:dyDescent="0.25">
      <c r="A516" s="268">
        <f t="shared" si="7"/>
        <v>504</v>
      </c>
      <c r="B516" s="186" t="s">
        <v>46</v>
      </c>
      <c r="C516" s="187" t="s">
        <v>578</v>
      </c>
      <c r="D516" s="187" t="s">
        <v>1859</v>
      </c>
      <c r="E516" s="188" t="s">
        <v>2</v>
      </c>
      <c r="F516" s="196" t="s">
        <v>15</v>
      </c>
      <c r="G516" s="195" t="s">
        <v>4</v>
      </c>
      <c r="H516" s="195" t="s">
        <v>32</v>
      </c>
      <c r="I516" s="195" t="s">
        <v>359</v>
      </c>
      <c r="J516" s="195" t="s">
        <v>1038</v>
      </c>
      <c r="K516" s="195" t="s">
        <v>592</v>
      </c>
      <c r="L516" s="191" t="str">
        <f>IF(K516="","",VLOOKUP(K516,Listas!$O$3:$P$37,2,FALSE))</f>
        <v>DIRECTOR(A) REGIONAL ANDINA</v>
      </c>
      <c r="M516" s="195" t="s">
        <v>593</v>
      </c>
      <c r="N516" s="195" t="s">
        <v>687</v>
      </c>
      <c r="O516" s="195" t="s">
        <v>21</v>
      </c>
      <c r="P516" s="195" t="s">
        <v>35</v>
      </c>
      <c r="Q516" s="195" t="s">
        <v>11</v>
      </c>
      <c r="R516" s="186" t="s">
        <v>14</v>
      </c>
      <c r="S516" s="195" t="s">
        <v>13</v>
      </c>
      <c r="T516" s="195" t="s">
        <v>14</v>
      </c>
      <c r="U516" s="195" t="s">
        <v>14</v>
      </c>
      <c r="V516" s="195" t="s">
        <v>14</v>
      </c>
      <c r="W516" s="195" t="s">
        <v>14</v>
      </c>
      <c r="X516" s="196" t="s">
        <v>15</v>
      </c>
      <c r="Y516" s="197" t="s">
        <v>22</v>
      </c>
      <c r="Z516" s="198">
        <v>44757</v>
      </c>
      <c r="AA516" s="198"/>
      <c r="AB516" s="193" t="s">
        <v>17</v>
      </c>
    </row>
    <row r="517" spans="1:28" s="156" customFormat="1" ht="118.95" customHeight="1" x14ac:dyDescent="0.25">
      <c r="A517" s="268">
        <f t="shared" si="7"/>
        <v>505</v>
      </c>
      <c r="B517" s="186" t="s">
        <v>27</v>
      </c>
      <c r="C517" s="187" t="s">
        <v>29</v>
      </c>
      <c r="D517" s="187" t="s">
        <v>1840</v>
      </c>
      <c r="E517" s="188" t="s">
        <v>2</v>
      </c>
      <c r="F517" s="196" t="s">
        <v>660</v>
      </c>
      <c r="G517" s="195" t="s">
        <v>4</v>
      </c>
      <c r="H517" s="195" t="s">
        <v>5</v>
      </c>
      <c r="I517" s="195" t="s">
        <v>50</v>
      </c>
      <c r="J517" s="195" t="s">
        <v>1038</v>
      </c>
      <c r="K517" s="195" t="s">
        <v>592</v>
      </c>
      <c r="L517" s="191" t="str">
        <f>IF(K517="","",VLOOKUP(K517,Listas!$O$3:$P$37,2,FALSE))</f>
        <v>DIRECTOR(A) REGIONAL ANDINA</v>
      </c>
      <c r="M517" s="195" t="s">
        <v>593</v>
      </c>
      <c r="N517" s="195" t="s">
        <v>693</v>
      </c>
      <c r="O517" s="195" t="s">
        <v>21</v>
      </c>
      <c r="P517" s="195" t="s">
        <v>35</v>
      </c>
      <c r="Q517" s="195" t="s">
        <v>11</v>
      </c>
      <c r="R517" s="186" t="s">
        <v>14</v>
      </c>
      <c r="S517" s="195" t="s">
        <v>13</v>
      </c>
      <c r="T517" s="195" t="s">
        <v>14</v>
      </c>
      <c r="U517" s="195" t="s">
        <v>14</v>
      </c>
      <c r="V517" s="195" t="s">
        <v>14</v>
      </c>
      <c r="W517" s="195" t="s">
        <v>14</v>
      </c>
      <c r="X517" s="196" t="s">
        <v>15</v>
      </c>
      <c r="Y517" s="197" t="s">
        <v>22</v>
      </c>
      <c r="Z517" s="198">
        <v>44757</v>
      </c>
      <c r="AA517" s="198"/>
      <c r="AB517" s="193" t="s">
        <v>17</v>
      </c>
    </row>
    <row r="518" spans="1:28" s="156" customFormat="1" ht="118.95" customHeight="1" x14ac:dyDescent="0.25">
      <c r="A518" s="268">
        <f t="shared" si="7"/>
        <v>506</v>
      </c>
      <c r="B518" s="186" t="s">
        <v>27</v>
      </c>
      <c r="C518" s="187" t="s">
        <v>1207</v>
      </c>
      <c r="D518" s="187" t="s">
        <v>582</v>
      </c>
      <c r="E518" s="188" t="s">
        <v>2</v>
      </c>
      <c r="F518" s="196" t="s">
        <v>662</v>
      </c>
      <c r="G518" s="195" t="s">
        <v>4</v>
      </c>
      <c r="H518" s="195" t="s">
        <v>63</v>
      </c>
      <c r="I518" s="195" t="s">
        <v>50</v>
      </c>
      <c r="J518" s="195" t="s">
        <v>1038</v>
      </c>
      <c r="K518" s="195" t="s">
        <v>592</v>
      </c>
      <c r="L518" s="191" t="str">
        <f>IF(K518="","",VLOOKUP(K518,Listas!$O$3:$P$37,2,FALSE))</f>
        <v>DIRECTOR(A) REGIONAL ANDINA</v>
      </c>
      <c r="M518" s="195" t="s">
        <v>593</v>
      </c>
      <c r="N518" s="195" t="s">
        <v>694</v>
      </c>
      <c r="O518" s="195" t="s">
        <v>21</v>
      </c>
      <c r="P518" s="195" t="s">
        <v>35</v>
      </c>
      <c r="Q518" s="195" t="s">
        <v>11</v>
      </c>
      <c r="R518" s="186" t="s">
        <v>14</v>
      </c>
      <c r="S518" s="195" t="s">
        <v>13</v>
      </c>
      <c r="T518" s="195" t="s">
        <v>14</v>
      </c>
      <c r="U518" s="195" t="s">
        <v>14</v>
      </c>
      <c r="V518" s="195" t="s">
        <v>14</v>
      </c>
      <c r="W518" s="195" t="s">
        <v>14</v>
      </c>
      <c r="X518" s="196" t="s">
        <v>15</v>
      </c>
      <c r="Y518" s="197" t="s">
        <v>22</v>
      </c>
      <c r="Z518" s="198">
        <v>44757</v>
      </c>
      <c r="AA518" s="198"/>
      <c r="AB518" s="193" t="s">
        <v>17</v>
      </c>
    </row>
    <row r="519" spans="1:28" s="156" customFormat="1" ht="118.95" customHeight="1" x14ac:dyDescent="0.25">
      <c r="A519" s="268">
        <f t="shared" si="7"/>
        <v>507</v>
      </c>
      <c r="B519" s="186" t="s">
        <v>53</v>
      </c>
      <c r="C519" s="187" t="s">
        <v>730</v>
      </c>
      <c r="D519" s="187" t="s">
        <v>589</v>
      </c>
      <c r="E519" s="188" t="s">
        <v>2</v>
      </c>
      <c r="F519" s="196" t="s">
        <v>664</v>
      </c>
      <c r="G519" s="195" t="s">
        <v>4</v>
      </c>
      <c r="H519" s="195" t="s">
        <v>63</v>
      </c>
      <c r="I519" s="195" t="s">
        <v>50</v>
      </c>
      <c r="J519" s="195" t="s">
        <v>1038</v>
      </c>
      <c r="K519" s="195" t="s">
        <v>592</v>
      </c>
      <c r="L519" s="191" t="str">
        <f>IF(K519="","",VLOOKUP(K519,Listas!$O$3:$P$37,2,FALSE))</f>
        <v>DIRECTOR(A) REGIONAL ANDINA</v>
      </c>
      <c r="M519" s="195" t="s">
        <v>593</v>
      </c>
      <c r="N519" s="195" t="s">
        <v>694</v>
      </c>
      <c r="O519" s="195" t="s">
        <v>21</v>
      </c>
      <c r="P519" s="195" t="s">
        <v>35</v>
      </c>
      <c r="Q519" s="195" t="s">
        <v>11</v>
      </c>
      <c r="R519" s="186" t="s">
        <v>14</v>
      </c>
      <c r="S519" s="195" t="s">
        <v>13</v>
      </c>
      <c r="T519" s="195" t="s">
        <v>14</v>
      </c>
      <c r="U519" s="195" t="s">
        <v>14</v>
      </c>
      <c r="V519" s="195" t="s">
        <v>14</v>
      </c>
      <c r="W519" s="195" t="s">
        <v>14</v>
      </c>
      <c r="X519" s="196" t="s">
        <v>15</v>
      </c>
      <c r="Y519" s="197" t="s">
        <v>22</v>
      </c>
      <c r="Z519" s="198">
        <v>44757</v>
      </c>
      <c r="AA519" s="198"/>
      <c r="AB519" s="193" t="s">
        <v>17</v>
      </c>
    </row>
    <row r="520" spans="1:28" s="156" customFormat="1" ht="118.95" customHeight="1" x14ac:dyDescent="0.25">
      <c r="A520" s="268">
        <f t="shared" si="7"/>
        <v>508</v>
      </c>
      <c r="B520" s="186" t="s">
        <v>123</v>
      </c>
      <c r="C520" s="187" t="s">
        <v>1206</v>
      </c>
      <c r="D520" s="187" t="s">
        <v>598</v>
      </c>
      <c r="E520" s="188" t="s">
        <v>2</v>
      </c>
      <c r="F520" s="196" t="s">
        <v>665</v>
      </c>
      <c r="G520" s="195" t="s">
        <v>4</v>
      </c>
      <c r="H520" s="195" t="s">
        <v>5</v>
      </c>
      <c r="I520" s="195" t="s">
        <v>50</v>
      </c>
      <c r="J520" s="195" t="s">
        <v>1038</v>
      </c>
      <c r="K520" s="195" t="s">
        <v>592</v>
      </c>
      <c r="L520" s="191" t="str">
        <f>IF(K520="","",VLOOKUP(K520,Listas!$O$3:$P$37,2,FALSE))</f>
        <v>DIRECTOR(A) REGIONAL ANDINA</v>
      </c>
      <c r="M520" s="195" t="s">
        <v>593</v>
      </c>
      <c r="N520" s="195" t="s">
        <v>681</v>
      </c>
      <c r="O520" s="195" t="s">
        <v>21</v>
      </c>
      <c r="P520" s="195" t="s">
        <v>35</v>
      </c>
      <c r="Q520" s="195" t="s">
        <v>11</v>
      </c>
      <c r="R520" s="186" t="s">
        <v>14</v>
      </c>
      <c r="S520" s="195" t="s">
        <v>13</v>
      </c>
      <c r="T520" s="195" t="s">
        <v>14</v>
      </c>
      <c r="U520" s="195" t="s">
        <v>14</v>
      </c>
      <c r="V520" s="195" t="s">
        <v>14</v>
      </c>
      <c r="W520" s="195" t="s">
        <v>14</v>
      </c>
      <c r="X520" s="196" t="s">
        <v>15</v>
      </c>
      <c r="Y520" s="197" t="s">
        <v>22</v>
      </c>
      <c r="Z520" s="198">
        <v>44757</v>
      </c>
      <c r="AA520" s="198"/>
      <c r="AB520" s="193" t="s">
        <v>17</v>
      </c>
    </row>
    <row r="521" spans="1:28" s="156" customFormat="1" ht="118.95" customHeight="1" x14ac:dyDescent="0.25">
      <c r="A521" s="268">
        <f t="shared" si="7"/>
        <v>509</v>
      </c>
      <c r="B521" s="186" t="s">
        <v>0</v>
      </c>
      <c r="C521" s="187" t="s">
        <v>1225</v>
      </c>
      <c r="D521" s="187" t="s">
        <v>1843</v>
      </c>
      <c r="E521" s="188" t="s">
        <v>2</v>
      </c>
      <c r="F521" s="196" t="s">
        <v>15</v>
      </c>
      <c r="G521" s="195" t="s">
        <v>4</v>
      </c>
      <c r="H521" s="195" t="s">
        <v>5</v>
      </c>
      <c r="I521" s="195" t="s">
        <v>50</v>
      </c>
      <c r="J521" s="195" t="s">
        <v>1038</v>
      </c>
      <c r="K521" s="195" t="s">
        <v>592</v>
      </c>
      <c r="L521" s="191" t="str">
        <f>IF(K521="","",VLOOKUP(K521,Listas!$O$3:$P$37,2,FALSE))</f>
        <v>DIRECTOR(A) REGIONAL ANDINA</v>
      </c>
      <c r="M521" s="195" t="s">
        <v>593</v>
      </c>
      <c r="N521" s="195" t="s">
        <v>616</v>
      </c>
      <c r="O521" s="195" t="s">
        <v>10</v>
      </c>
      <c r="P521" s="195" t="s">
        <v>35</v>
      </c>
      <c r="Q521" s="195" t="s">
        <v>11</v>
      </c>
      <c r="R521" s="186" t="s">
        <v>14</v>
      </c>
      <c r="S521" s="195" t="s">
        <v>13</v>
      </c>
      <c r="T521" s="195" t="s">
        <v>13</v>
      </c>
      <c r="U521" s="195" t="s">
        <v>14</v>
      </c>
      <c r="V521" s="195" t="s">
        <v>13</v>
      </c>
      <c r="W521" s="195" t="s">
        <v>14</v>
      </c>
      <c r="X521" s="196" t="s">
        <v>87</v>
      </c>
      <c r="Y521" s="197" t="s">
        <v>150</v>
      </c>
      <c r="Z521" s="198">
        <v>44757</v>
      </c>
      <c r="AA521" s="198"/>
      <c r="AB521" s="193" t="s">
        <v>17</v>
      </c>
    </row>
    <row r="522" spans="1:28" s="156" customFormat="1" ht="118.95" customHeight="1" x14ac:dyDescent="0.25">
      <c r="A522" s="268">
        <f t="shared" si="7"/>
        <v>510</v>
      </c>
      <c r="B522" s="186" t="s">
        <v>587</v>
      </c>
      <c r="C522" s="187" t="s">
        <v>1226</v>
      </c>
      <c r="D522" s="187" t="s">
        <v>1279</v>
      </c>
      <c r="E522" s="188" t="s">
        <v>2</v>
      </c>
      <c r="F522" s="196" t="s">
        <v>15</v>
      </c>
      <c r="G522" s="195" t="s">
        <v>4</v>
      </c>
      <c r="H522" s="195" t="s">
        <v>5</v>
      </c>
      <c r="I522" s="195" t="s">
        <v>6</v>
      </c>
      <c r="J522" s="195" t="s">
        <v>1038</v>
      </c>
      <c r="K522" s="195" t="s">
        <v>592</v>
      </c>
      <c r="L522" s="191" t="str">
        <f>IF(K522="","",VLOOKUP(K522,Listas!$O$3:$P$37,2,FALSE))</f>
        <v>DIRECTOR(A) REGIONAL ANDINA</v>
      </c>
      <c r="M522" s="195" t="s">
        <v>593</v>
      </c>
      <c r="N522" s="195" t="s">
        <v>695</v>
      </c>
      <c r="O522" s="195" t="s">
        <v>34</v>
      </c>
      <c r="P522" s="195" t="s">
        <v>35</v>
      </c>
      <c r="Q522" s="195" t="s">
        <v>35</v>
      </c>
      <c r="R522" s="186" t="s">
        <v>14</v>
      </c>
      <c r="S522" s="195" t="s">
        <v>13</v>
      </c>
      <c r="T522" s="195" t="s">
        <v>13</v>
      </c>
      <c r="U522" s="195" t="s">
        <v>14</v>
      </c>
      <c r="V522" s="195" t="s">
        <v>13</v>
      </c>
      <c r="W522" s="195" t="s">
        <v>14</v>
      </c>
      <c r="X522" s="196" t="s">
        <v>87</v>
      </c>
      <c r="Y522" s="197" t="s">
        <v>84</v>
      </c>
      <c r="Z522" s="198">
        <v>44757</v>
      </c>
      <c r="AA522" s="198"/>
      <c r="AB522" s="193" t="s">
        <v>17</v>
      </c>
    </row>
    <row r="523" spans="1:28" s="156" customFormat="1" ht="118.95" customHeight="1" x14ac:dyDescent="0.25">
      <c r="A523" s="268">
        <f t="shared" si="7"/>
        <v>511</v>
      </c>
      <c r="B523" s="186" t="s">
        <v>128</v>
      </c>
      <c r="C523" s="187" t="s">
        <v>776</v>
      </c>
      <c r="D523" s="187" t="s">
        <v>669</v>
      </c>
      <c r="E523" s="188" t="s">
        <v>2</v>
      </c>
      <c r="F523" s="196" t="s">
        <v>660</v>
      </c>
      <c r="G523" s="195" t="s">
        <v>4</v>
      </c>
      <c r="H523" s="195" t="s">
        <v>5</v>
      </c>
      <c r="I523" s="195" t="s">
        <v>81</v>
      </c>
      <c r="J523" s="195" t="s">
        <v>1038</v>
      </c>
      <c r="K523" s="195" t="s">
        <v>592</v>
      </c>
      <c r="L523" s="191" t="str">
        <f>IF(K523="","",VLOOKUP(K523,Listas!$O$3:$P$37,2,FALSE))</f>
        <v>DIRECTOR(A) REGIONAL ANDINA</v>
      </c>
      <c r="M523" s="195" t="s">
        <v>593</v>
      </c>
      <c r="N523" s="195" t="s">
        <v>693</v>
      </c>
      <c r="O523" s="195" t="s">
        <v>10</v>
      </c>
      <c r="P523" s="195" t="s">
        <v>35</v>
      </c>
      <c r="Q523" s="195" t="s">
        <v>35</v>
      </c>
      <c r="R523" s="186" t="s">
        <v>14</v>
      </c>
      <c r="S523" s="195" t="s">
        <v>13</v>
      </c>
      <c r="T523" s="195" t="s">
        <v>13</v>
      </c>
      <c r="U523" s="195" t="s">
        <v>13</v>
      </c>
      <c r="V523" s="195" t="s">
        <v>13</v>
      </c>
      <c r="W523" s="195" t="s">
        <v>14</v>
      </c>
      <c r="X523" s="196" t="s">
        <v>87</v>
      </c>
      <c r="Y523" s="197" t="s">
        <v>347</v>
      </c>
      <c r="Z523" s="198">
        <v>44757</v>
      </c>
      <c r="AA523" s="198"/>
      <c r="AB523" s="193" t="s">
        <v>17</v>
      </c>
    </row>
    <row r="524" spans="1:28" s="156" customFormat="1" ht="118.95" customHeight="1" x14ac:dyDescent="0.25">
      <c r="A524" s="268">
        <f t="shared" si="7"/>
        <v>512</v>
      </c>
      <c r="B524" s="186" t="s">
        <v>27</v>
      </c>
      <c r="C524" s="187" t="s">
        <v>29</v>
      </c>
      <c r="D524" s="187" t="s">
        <v>629</v>
      </c>
      <c r="E524" s="188" t="s">
        <v>2</v>
      </c>
      <c r="F524" s="196" t="s">
        <v>671</v>
      </c>
      <c r="G524" s="195" t="s">
        <v>4</v>
      </c>
      <c r="H524" s="195" t="s">
        <v>63</v>
      </c>
      <c r="I524" s="195" t="s">
        <v>50</v>
      </c>
      <c r="J524" s="195" t="s">
        <v>1038</v>
      </c>
      <c r="K524" s="195" t="s">
        <v>592</v>
      </c>
      <c r="L524" s="191" t="str">
        <f>IF(K524="","",VLOOKUP(K524,Listas!$O$3:$P$37,2,FALSE))</f>
        <v>DIRECTOR(A) REGIONAL ANDINA</v>
      </c>
      <c r="M524" s="195" t="s">
        <v>593</v>
      </c>
      <c r="N524" s="195" t="s">
        <v>693</v>
      </c>
      <c r="O524" s="195" t="s">
        <v>21</v>
      </c>
      <c r="P524" s="195" t="s">
        <v>35</v>
      </c>
      <c r="Q524" s="195" t="s">
        <v>11</v>
      </c>
      <c r="R524" s="186" t="s">
        <v>14</v>
      </c>
      <c r="S524" s="195" t="s">
        <v>13</v>
      </c>
      <c r="T524" s="195" t="s">
        <v>14</v>
      </c>
      <c r="U524" s="195" t="s">
        <v>14</v>
      </c>
      <c r="V524" s="195" t="s">
        <v>14</v>
      </c>
      <c r="W524" s="195" t="s">
        <v>14</v>
      </c>
      <c r="X524" s="196" t="s">
        <v>15</v>
      </c>
      <c r="Y524" s="197" t="s">
        <v>22</v>
      </c>
      <c r="Z524" s="198">
        <v>44757</v>
      </c>
      <c r="AA524" s="198"/>
      <c r="AB524" s="193" t="s">
        <v>17</v>
      </c>
    </row>
    <row r="525" spans="1:28" s="156" customFormat="1" ht="118.95" customHeight="1" x14ac:dyDescent="0.25">
      <c r="A525" s="268">
        <f t="shared" si="7"/>
        <v>513</v>
      </c>
      <c r="B525" s="186" t="s">
        <v>46</v>
      </c>
      <c r="C525" s="187" t="s">
        <v>586</v>
      </c>
      <c r="D525" s="187" t="s">
        <v>654</v>
      </c>
      <c r="E525" s="188" t="s">
        <v>2</v>
      </c>
      <c r="F525" s="196" t="s">
        <v>15</v>
      </c>
      <c r="G525" s="195" t="s">
        <v>4</v>
      </c>
      <c r="H525" s="195" t="s">
        <v>32</v>
      </c>
      <c r="I525" s="195" t="s">
        <v>50</v>
      </c>
      <c r="J525" s="195" t="s">
        <v>1038</v>
      </c>
      <c r="K525" s="195" t="s">
        <v>592</v>
      </c>
      <c r="L525" s="191" t="str">
        <f>IF(K525="","",VLOOKUP(K525,Listas!$O$3:$P$37,2,FALSE))</f>
        <v>DIRECTOR(A) REGIONAL ANDINA</v>
      </c>
      <c r="M525" s="195" t="s">
        <v>593</v>
      </c>
      <c r="N525" s="195" t="s">
        <v>695</v>
      </c>
      <c r="O525" s="195" t="s">
        <v>34</v>
      </c>
      <c r="P525" s="195" t="s">
        <v>35</v>
      </c>
      <c r="Q525" s="195" t="s">
        <v>11</v>
      </c>
      <c r="R525" s="186" t="s">
        <v>14</v>
      </c>
      <c r="S525" s="195" t="s">
        <v>13</v>
      </c>
      <c r="T525" s="195" t="s">
        <v>13</v>
      </c>
      <c r="U525" s="195" t="s">
        <v>14</v>
      </c>
      <c r="V525" s="195" t="s">
        <v>13</v>
      </c>
      <c r="W525" s="195" t="s">
        <v>14</v>
      </c>
      <c r="X525" s="196" t="s">
        <v>15</v>
      </c>
      <c r="Y525" s="197" t="s">
        <v>150</v>
      </c>
      <c r="Z525" s="198">
        <v>44757</v>
      </c>
      <c r="AA525" s="198"/>
      <c r="AB525" s="193" t="s">
        <v>17</v>
      </c>
    </row>
    <row r="526" spans="1:28" s="156" customFormat="1" ht="118.95" customHeight="1" x14ac:dyDescent="0.25">
      <c r="A526" s="268">
        <f t="shared" si="7"/>
        <v>514</v>
      </c>
      <c r="B526" s="186" t="s">
        <v>46</v>
      </c>
      <c r="C526" s="187" t="s">
        <v>1227</v>
      </c>
      <c r="D526" s="187" t="s">
        <v>588</v>
      </c>
      <c r="E526" s="188" t="s">
        <v>2</v>
      </c>
      <c r="F526" s="196" t="s">
        <v>15</v>
      </c>
      <c r="G526" s="195" t="s">
        <v>4</v>
      </c>
      <c r="H526" s="195" t="s">
        <v>5</v>
      </c>
      <c r="I526" s="195" t="s">
        <v>50</v>
      </c>
      <c r="J526" s="195" t="s">
        <v>1038</v>
      </c>
      <c r="K526" s="195" t="s">
        <v>592</v>
      </c>
      <c r="L526" s="191" t="str">
        <f>IF(K526="","",VLOOKUP(K526,Listas!$O$3:$P$37,2,FALSE))</f>
        <v>DIRECTOR(A) REGIONAL ANDINA</v>
      </c>
      <c r="M526" s="195" t="s">
        <v>593</v>
      </c>
      <c r="N526" s="195" t="s">
        <v>695</v>
      </c>
      <c r="O526" s="195" t="s">
        <v>34</v>
      </c>
      <c r="P526" s="195" t="s">
        <v>35</v>
      </c>
      <c r="Q526" s="195" t="s">
        <v>11</v>
      </c>
      <c r="R526" s="186" t="s">
        <v>14</v>
      </c>
      <c r="S526" s="195" t="s">
        <v>13</v>
      </c>
      <c r="T526" s="195" t="s">
        <v>13</v>
      </c>
      <c r="U526" s="195" t="s">
        <v>13</v>
      </c>
      <c r="V526" s="195" t="s">
        <v>13</v>
      </c>
      <c r="W526" s="195" t="s">
        <v>14</v>
      </c>
      <c r="X526" s="196" t="s">
        <v>87</v>
      </c>
      <c r="Y526" s="197" t="s">
        <v>150</v>
      </c>
      <c r="Z526" s="198">
        <v>44757</v>
      </c>
      <c r="AA526" s="198"/>
      <c r="AB526" s="193" t="s">
        <v>17</v>
      </c>
    </row>
    <row r="527" spans="1:28" s="156" customFormat="1" ht="118.95" customHeight="1" x14ac:dyDescent="0.25">
      <c r="A527" s="268">
        <f t="shared" ref="A527:A590" si="8">+A526+1</f>
        <v>515</v>
      </c>
      <c r="B527" s="186" t="s">
        <v>118</v>
      </c>
      <c r="C527" s="187" t="s">
        <v>1218</v>
      </c>
      <c r="D527" s="187" t="s">
        <v>1861</v>
      </c>
      <c r="E527" s="188" t="s">
        <v>2</v>
      </c>
      <c r="F527" s="196" t="s">
        <v>15</v>
      </c>
      <c r="G527" s="195" t="s">
        <v>4</v>
      </c>
      <c r="H527" s="195" t="s">
        <v>32</v>
      </c>
      <c r="I527" s="195" t="s">
        <v>50</v>
      </c>
      <c r="J527" s="195" t="s">
        <v>1038</v>
      </c>
      <c r="K527" s="195" t="s">
        <v>592</v>
      </c>
      <c r="L527" s="191" t="str">
        <f>IF(K527="","",VLOOKUP(K527,Listas!$O$3:$P$37,2,FALSE))</f>
        <v>DIRECTOR(A) REGIONAL ANDINA</v>
      </c>
      <c r="M527" s="195" t="s">
        <v>593</v>
      </c>
      <c r="N527" s="195" t="s">
        <v>695</v>
      </c>
      <c r="O527" s="195" t="s">
        <v>34</v>
      </c>
      <c r="P527" s="195" t="s">
        <v>35</v>
      </c>
      <c r="Q527" s="195" t="s">
        <v>11</v>
      </c>
      <c r="R527" s="186" t="s">
        <v>14</v>
      </c>
      <c r="S527" s="195" t="s">
        <v>13</v>
      </c>
      <c r="T527" s="195" t="s">
        <v>13</v>
      </c>
      <c r="U527" s="195" t="s">
        <v>14</v>
      </c>
      <c r="V527" s="195" t="s">
        <v>13</v>
      </c>
      <c r="W527" s="195" t="s">
        <v>14</v>
      </c>
      <c r="X527" s="196" t="s">
        <v>15</v>
      </c>
      <c r="Y527" s="197" t="s">
        <v>150</v>
      </c>
      <c r="Z527" s="198">
        <v>44757</v>
      </c>
      <c r="AA527" s="198"/>
      <c r="AB527" s="193" t="s">
        <v>17</v>
      </c>
    </row>
    <row r="528" spans="1:28" s="156" customFormat="1" ht="118.95" customHeight="1" x14ac:dyDescent="0.25">
      <c r="A528" s="268">
        <f t="shared" si="8"/>
        <v>516</v>
      </c>
      <c r="B528" s="186" t="s">
        <v>0</v>
      </c>
      <c r="C528" s="187" t="s">
        <v>1219</v>
      </c>
      <c r="D528" s="187" t="s">
        <v>1863</v>
      </c>
      <c r="E528" s="188" t="s">
        <v>2</v>
      </c>
      <c r="F528" s="196" t="s">
        <v>15</v>
      </c>
      <c r="G528" s="195" t="s">
        <v>4</v>
      </c>
      <c r="H528" s="195" t="s">
        <v>32</v>
      </c>
      <c r="I528" s="195" t="s">
        <v>50</v>
      </c>
      <c r="J528" s="195" t="s">
        <v>1038</v>
      </c>
      <c r="K528" s="195" t="s">
        <v>592</v>
      </c>
      <c r="L528" s="191" t="str">
        <f>IF(K528="","",VLOOKUP(K528,Listas!$O$3:$P$37,2,FALSE))</f>
        <v>DIRECTOR(A) REGIONAL ANDINA</v>
      </c>
      <c r="M528" s="195" t="s">
        <v>593</v>
      </c>
      <c r="N528" s="195" t="s">
        <v>693</v>
      </c>
      <c r="O528" s="195" t="s">
        <v>34</v>
      </c>
      <c r="P528" s="195" t="s">
        <v>35</v>
      </c>
      <c r="Q528" s="195" t="s">
        <v>11</v>
      </c>
      <c r="R528" s="186" t="s">
        <v>14</v>
      </c>
      <c r="S528" s="195" t="s">
        <v>13</v>
      </c>
      <c r="T528" s="195" t="s">
        <v>13</v>
      </c>
      <c r="U528" s="195" t="s">
        <v>13</v>
      </c>
      <c r="V528" s="195" t="s">
        <v>13</v>
      </c>
      <c r="W528" s="195" t="s">
        <v>14</v>
      </c>
      <c r="X528" s="196" t="s">
        <v>15</v>
      </c>
      <c r="Y528" s="197" t="s">
        <v>150</v>
      </c>
      <c r="Z528" s="198">
        <v>44757</v>
      </c>
      <c r="AA528" s="198"/>
      <c r="AB528" s="193" t="s">
        <v>17</v>
      </c>
    </row>
    <row r="529" spans="1:28" s="156" customFormat="1" ht="118.95" customHeight="1" x14ac:dyDescent="0.25">
      <c r="A529" s="268">
        <f t="shared" si="8"/>
        <v>517</v>
      </c>
      <c r="B529" s="186" t="s">
        <v>0</v>
      </c>
      <c r="C529" s="187" t="s">
        <v>1225</v>
      </c>
      <c r="D529" s="187" t="s">
        <v>1843</v>
      </c>
      <c r="E529" s="188" t="s">
        <v>2</v>
      </c>
      <c r="F529" s="196" t="s">
        <v>15</v>
      </c>
      <c r="G529" s="195" t="s">
        <v>4</v>
      </c>
      <c r="H529" s="195" t="s">
        <v>5</v>
      </c>
      <c r="I529" s="195" t="s">
        <v>50</v>
      </c>
      <c r="J529" s="195" t="s">
        <v>1038</v>
      </c>
      <c r="K529" s="195" t="s">
        <v>592</v>
      </c>
      <c r="L529" s="191" t="str">
        <f>IF(K529="","",VLOOKUP(K529,Listas!$O$3:$P$37,2,FALSE))</f>
        <v>DIRECTOR(A) REGIONAL ANDINA</v>
      </c>
      <c r="M529" s="195" t="s">
        <v>593</v>
      </c>
      <c r="N529" s="195" t="s">
        <v>693</v>
      </c>
      <c r="O529" s="195" t="s">
        <v>34</v>
      </c>
      <c r="P529" s="195" t="s">
        <v>35</v>
      </c>
      <c r="Q529" s="195" t="s">
        <v>11</v>
      </c>
      <c r="R529" s="186" t="s">
        <v>14</v>
      </c>
      <c r="S529" s="195" t="s">
        <v>13</v>
      </c>
      <c r="T529" s="195" t="s">
        <v>13</v>
      </c>
      <c r="U529" s="195" t="s">
        <v>13</v>
      </c>
      <c r="V529" s="195" t="s">
        <v>13</v>
      </c>
      <c r="W529" s="195" t="s">
        <v>14</v>
      </c>
      <c r="X529" s="196" t="s">
        <v>15</v>
      </c>
      <c r="Y529" s="197" t="s">
        <v>150</v>
      </c>
      <c r="Z529" s="198">
        <v>44757</v>
      </c>
      <c r="AA529" s="198"/>
      <c r="AB529" s="193" t="s">
        <v>17</v>
      </c>
    </row>
    <row r="530" spans="1:28" s="156" customFormat="1" ht="118.95" customHeight="1" x14ac:dyDescent="0.25">
      <c r="A530" s="268">
        <f t="shared" si="8"/>
        <v>518</v>
      </c>
      <c r="B530" s="186" t="s">
        <v>379</v>
      </c>
      <c r="C530" s="187" t="s">
        <v>1221</v>
      </c>
      <c r="D530" s="187" t="s">
        <v>381</v>
      </c>
      <c r="E530" s="188" t="s">
        <v>2</v>
      </c>
      <c r="F530" s="196" t="s">
        <v>672</v>
      </c>
      <c r="G530" s="195" t="s">
        <v>4</v>
      </c>
      <c r="H530" s="195" t="s">
        <v>5</v>
      </c>
      <c r="I530" s="195" t="s">
        <v>50</v>
      </c>
      <c r="J530" s="195" t="s">
        <v>1038</v>
      </c>
      <c r="K530" s="195" t="s">
        <v>592</v>
      </c>
      <c r="L530" s="191" t="str">
        <f>IF(K530="","",VLOOKUP(K530,Listas!$O$3:$P$37,2,FALSE))</f>
        <v>DIRECTOR(A) REGIONAL ANDINA</v>
      </c>
      <c r="M530" s="195" t="s">
        <v>593</v>
      </c>
      <c r="N530" s="195" t="s">
        <v>693</v>
      </c>
      <c r="O530" s="195" t="s">
        <v>34</v>
      </c>
      <c r="P530" s="195" t="s">
        <v>35</v>
      </c>
      <c r="Q530" s="195" t="s">
        <v>11</v>
      </c>
      <c r="R530" s="186" t="s">
        <v>14</v>
      </c>
      <c r="S530" s="195" t="s">
        <v>13</v>
      </c>
      <c r="T530" s="195" t="s">
        <v>13</v>
      </c>
      <c r="U530" s="195" t="s">
        <v>13</v>
      </c>
      <c r="V530" s="195" t="s">
        <v>13</v>
      </c>
      <c r="W530" s="195" t="s">
        <v>14</v>
      </c>
      <c r="X530" s="196" t="s">
        <v>15</v>
      </c>
      <c r="Y530" s="197" t="s">
        <v>150</v>
      </c>
      <c r="Z530" s="198">
        <v>44757</v>
      </c>
      <c r="AA530" s="198"/>
      <c r="AB530" s="193" t="s">
        <v>17</v>
      </c>
    </row>
    <row r="531" spans="1:28" s="156" customFormat="1" ht="118.95" customHeight="1" x14ac:dyDescent="0.25">
      <c r="A531" s="268">
        <f t="shared" si="8"/>
        <v>519</v>
      </c>
      <c r="B531" s="186" t="s">
        <v>272</v>
      </c>
      <c r="C531" s="187" t="s">
        <v>1222</v>
      </c>
      <c r="D531" s="187" t="s">
        <v>651</v>
      </c>
      <c r="E531" s="188" t="s">
        <v>2</v>
      </c>
      <c r="F531" s="196" t="s">
        <v>15</v>
      </c>
      <c r="G531" s="195" t="s">
        <v>4</v>
      </c>
      <c r="H531" s="195" t="s">
        <v>5</v>
      </c>
      <c r="I531" s="195" t="s">
        <v>50</v>
      </c>
      <c r="J531" s="195" t="s">
        <v>1038</v>
      </c>
      <c r="K531" s="195" t="s">
        <v>592</v>
      </c>
      <c r="L531" s="191" t="str">
        <f>IF(K531="","",VLOOKUP(K531,Listas!$O$3:$P$37,2,FALSE))</f>
        <v>DIRECTOR(A) REGIONAL ANDINA</v>
      </c>
      <c r="M531" s="195" t="s">
        <v>593</v>
      </c>
      <c r="N531" s="195" t="s">
        <v>693</v>
      </c>
      <c r="O531" s="195" t="s">
        <v>34</v>
      </c>
      <c r="P531" s="195" t="s">
        <v>35</v>
      </c>
      <c r="Q531" s="195" t="s">
        <v>11</v>
      </c>
      <c r="R531" s="186" t="s">
        <v>14</v>
      </c>
      <c r="S531" s="195" t="s">
        <v>13</v>
      </c>
      <c r="T531" s="195" t="s">
        <v>13</v>
      </c>
      <c r="U531" s="195" t="s">
        <v>14</v>
      </c>
      <c r="V531" s="195" t="s">
        <v>13</v>
      </c>
      <c r="W531" s="195" t="s">
        <v>14</v>
      </c>
      <c r="X531" s="196" t="s">
        <v>15</v>
      </c>
      <c r="Y531" s="197" t="s">
        <v>150</v>
      </c>
      <c r="Z531" s="198">
        <v>44757</v>
      </c>
      <c r="AA531" s="198"/>
      <c r="AB531" s="193" t="s">
        <v>17</v>
      </c>
    </row>
    <row r="532" spans="1:28" s="156" customFormat="1" ht="118.95" customHeight="1" x14ac:dyDescent="0.25">
      <c r="A532" s="268">
        <f t="shared" si="8"/>
        <v>520</v>
      </c>
      <c r="B532" s="186" t="s">
        <v>272</v>
      </c>
      <c r="C532" s="187" t="s">
        <v>1223</v>
      </c>
      <c r="D532" s="187" t="s">
        <v>652</v>
      </c>
      <c r="E532" s="188" t="s">
        <v>2</v>
      </c>
      <c r="F532" s="196" t="s">
        <v>15</v>
      </c>
      <c r="G532" s="195" t="s">
        <v>4</v>
      </c>
      <c r="H532" s="195" t="s">
        <v>5</v>
      </c>
      <c r="I532" s="195" t="s">
        <v>50</v>
      </c>
      <c r="J532" s="195" t="s">
        <v>1038</v>
      </c>
      <c r="K532" s="195" t="s">
        <v>592</v>
      </c>
      <c r="L532" s="191" t="str">
        <f>IF(K532="","",VLOOKUP(K532,Listas!$O$3:$P$37,2,FALSE))</f>
        <v>DIRECTOR(A) REGIONAL ANDINA</v>
      </c>
      <c r="M532" s="195" t="s">
        <v>593</v>
      </c>
      <c r="N532" s="195" t="s">
        <v>693</v>
      </c>
      <c r="O532" s="195" t="s">
        <v>34</v>
      </c>
      <c r="P532" s="195" t="s">
        <v>35</v>
      </c>
      <c r="Q532" s="195" t="s">
        <v>11</v>
      </c>
      <c r="R532" s="186" t="s">
        <v>14</v>
      </c>
      <c r="S532" s="195" t="s">
        <v>13</v>
      </c>
      <c r="T532" s="195" t="s">
        <v>13</v>
      </c>
      <c r="U532" s="195" t="s">
        <v>14</v>
      </c>
      <c r="V532" s="195" t="s">
        <v>13</v>
      </c>
      <c r="W532" s="195" t="s">
        <v>14</v>
      </c>
      <c r="X532" s="196" t="s">
        <v>15</v>
      </c>
      <c r="Y532" s="197" t="s">
        <v>150</v>
      </c>
      <c r="Z532" s="198">
        <v>44757</v>
      </c>
      <c r="AA532" s="198"/>
      <c r="AB532" s="193" t="s">
        <v>17</v>
      </c>
    </row>
    <row r="533" spans="1:28" s="156" customFormat="1" ht="118.95" customHeight="1" x14ac:dyDescent="0.25">
      <c r="A533" s="268">
        <f t="shared" si="8"/>
        <v>521</v>
      </c>
      <c r="B533" s="186" t="s">
        <v>46</v>
      </c>
      <c r="C533" s="187" t="s">
        <v>586</v>
      </c>
      <c r="D533" s="187" t="s">
        <v>654</v>
      </c>
      <c r="E533" s="188" t="s">
        <v>2</v>
      </c>
      <c r="F533" s="196" t="s">
        <v>15</v>
      </c>
      <c r="G533" s="195" t="s">
        <v>4</v>
      </c>
      <c r="H533" s="195" t="s">
        <v>32</v>
      </c>
      <c r="I533" s="195" t="s">
        <v>50</v>
      </c>
      <c r="J533" s="195" t="s">
        <v>1038</v>
      </c>
      <c r="K533" s="195" t="s">
        <v>592</v>
      </c>
      <c r="L533" s="191" t="str">
        <f>IF(K533="","",VLOOKUP(K533,Listas!$O$3:$P$37,2,FALSE))</f>
        <v>DIRECTOR(A) REGIONAL ANDINA</v>
      </c>
      <c r="M533" s="195" t="s">
        <v>593</v>
      </c>
      <c r="N533" s="195" t="s">
        <v>693</v>
      </c>
      <c r="O533" s="195" t="s">
        <v>21</v>
      </c>
      <c r="P533" s="195" t="s">
        <v>35</v>
      </c>
      <c r="Q533" s="195" t="s">
        <v>11</v>
      </c>
      <c r="R533" s="186" t="s">
        <v>14</v>
      </c>
      <c r="S533" s="195" t="s">
        <v>13</v>
      </c>
      <c r="T533" s="195" t="s">
        <v>14</v>
      </c>
      <c r="U533" s="195" t="s">
        <v>14</v>
      </c>
      <c r="V533" s="195" t="s">
        <v>14</v>
      </c>
      <c r="W533" s="195" t="s">
        <v>14</v>
      </c>
      <c r="X533" s="196" t="s">
        <v>15</v>
      </c>
      <c r="Y533" s="197" t="s">
        <v>22</v>
      </c>
      <c r="Z533" s="198">
        <v>44757</v>
      </c>
      <c r="AA533" s="198"/>
      <c r="AB533" s="193" t="s">
        <v>17</v>
      </c>
    </row>
    <row r="534" spans="1:28" s="156" customFormat="1" ht="118.95" customHeight="1" x14ac:dyDescent="0.25">
      <c r="A534" s="268">
        <f t="shared" si="8"/>
        <v>522</v>
      </c>
      <c r="B534" s="186" t="s">
        <v>46</v>
      </c>
      <c r="C534" s="187" t="s">
        <v>778</v>
      </c>
      <c r="D534" s="187" t="s">
        <v>1277</v>
      </c>
      <c r="E534" s="188" t="s">
        <v>2</v>
      </c>
      <c r="F534" s="196" t="s">
        <v>673</v>
      </c>
      <c r="G534" s="195" t="s">
        <v>4</v>
      </c>
      <c r="H534" s="195" t="s">
        <v>63</v>
      </c>
      <c r="I534" s="195" t="s">
        <v>81</v>
      </c>
      <c r="J534" s="195" t="s">
        <v>1038</v>
      </c>
      <c r="K534" s="195" t="s">
        <v>592</v>
      </c>
      <c r="L534" s="191" t="str">
        <f>IF(K534="","",VLOOKUP(K534,Listas!$O$3:$P$37,2,FALSE))</f>
        <v>DIRECTOR(A) REGIONAL ANDINA</v>
      </c>
      <c r="M534" s="195" t="s">
        <v>593</v>
      </c>
      <c r="N534" s="195" t="s">
        <v>693</v>
      </c>
      <c r="O534" s="195" t="s">
        <v>34</v>
      </c>
      <c r="P534" s="195" t="s">
        <v>35</v>
      </c>
      <c r="Q534" s="195" t="s">
        <v>11</v>
      </c>
      <c r="R534" s="186" t="s">
        <v>14</v>
      </c>
      <c r="S534" s="195" t="s">
        <v>13</v>
      </c>
      <c r="T534" s="195" t="s">
        <v>13</v>
      </c>
      <c r="U534" s="195" t="s">
        <v>13</v>
      </c>
      <c r="V534" s="195" t="s">
        <v>13</v>
      </c>
      <c r="W534" s="195" t="s">
        <v>14</v>
      </c>
      <c r="X534" s="196" t="s">
        <v>15</v>
      </c>
      <c r="Y534" s="197" t="s">
        <v>150</v>
      </c>
      <c r="Z534" s="198">
        <v>44757</v>
      </c>
      <c r="AA534" s="198"/>
      <c r="AB534" s="193" t="s">
        <v>17</v>
      </c>
    </row>
    <row r="535" spans="1:28" s="156" customFormat="1" ht="118.95" customHeight="1" x14ac:dyDescent="0.25">
      <c r="A535" s="268">
        <f t="shared" si="8"/>
        <v>523</v>
      </c>
      <c r="B535" s="186" t="s">
        <v>46</v>
      </c>
      <c r="C535" s="187" t="s">
        <v>1224</v>
      </c>
      <c r="D535" s="187" t="s">
        <v>1278</v>
      </c>
      <c r="E535" s="188" t="s">
        <v>2</v>
      </c>
      <c r="F535" s="196" t="s">
        <v>673</v>
      </c>
      <c r="G535" s="195" t="s">
        <v>4</v>
      </c>
      <c r="H535" s="195" t="s">
        <v>63</v>
      </c>
      <c r="I535" s="195" t="s">
        <v>81</v>
      </c>
      <c r="J535" s="195" t="s">
        <v>1038</v>
      </c>
      <c r="K535" s="195" t="s">
        <v>592</v>
      </c>
      <c r="L535" s="191" t="str">
        <f>IF(K535="","",VLOOKUP(K535,Listas!$O$3:$P$37,2,FALSE))</f>
        <v>DIRECTOR(A) REGIONAL ANDINA</v>
      </c>
      <c r="M535" s="195" t="s">
        <v>593</v>
      </c>
      <c r="N535" s="195" t="s">
        <v>693</v>
      </c>
      <c r="O535" s="195" t="s">
        <v>34</v>
      </c>
      <c r="P535" s="195" t="s">
        <v>35</v>
      </c>
      <c r="Q535" s="195" t="s">
        <v>11</v>
      </c>
      <c r="R535" s="186" t="s">
        <v>14</v>
      </c>
      <c r="S535" s="195" t="s">
        <v>13</v>
      </c>
      <c r="T535" s="195" t="s">
        <v>13</v>
      </c>
      <c r="U535" s="195" t="s">
        <v>13</v>
      </c>
      <c r="V535" s="195" t="s">
        <v>13</v>
      </c>
      <c r="W535" s="195" t="s">
        <v>14</v>
      </c>
      <c r="X535" s="196" t="s">
        <v>15</v>
      </c>
      <c r="Y535" s="197" t="s">
        <v>150</v>
      </c>
      <c r="Z535" s="198">
        <v>44757</v>
      </c>
      <c r="AA535" s="198"/>
      <c r="AB535" s="193" t="s">
        <v>17</v>
      </c>
    </row>
    <row r="536" spans="1:28" s="156" customFormat="1" ht="118.95" customHeight="1" x14ac:dyDescent="0.25">
      <c r="A536" s="268">
        <f t="shared" si="8"/>
        <v>524</v>
      </c>
      <c r="B536" s="186" t="s">
        <v>46</v>
      </c>
      <c r="C536" s="187" t="s">
        <v>578</v>
      </c>
      <c r="D536" s="187" t="s">
        <v>1859</v>
      </c>
      <c r="E536" s="188" t="s">
        <v>2</v>
      </c>
      <c r="F536" s="196" t="s">
        <v>15</v>
      </c>
      <c r="G536" s="195" t="s">
        <v>4</v>
      </c>
      <c r="H536" s="195" t="s">
        <v>32</v>
      </c>
      <c r="I536" s="195" t="s">
        <v>359</v>
      </c>
      <c r="J536" s="195" t="s">
        <v>1038</v>
      </c>
      <c r="K536" s="195" t="s">
        <v>592</v>
      </c>
      <c r="L536" s="191" t="str">
        <f>IF(K536="","",VLOOKUP(K536,Listas!$O$3:$P$37,2,FALSE))</f>
        <v>DIRECTOR(A) REGIONAL ANDINA</v>
      </c>
      <c r="M536" s="195" t="s">
        <v>593</v>
      </c>
      <c r="N536" s="195" t="s">
        <v>693</v>
      </c>
      <c r="O536" s="195" t="s">
        <v>21</v>
      </c>
      <c r="P536" s="195" t="s">
        <v>35</v>
      </c>
      <c r="Q536" s="195" t="s">
        <v>11</v>
      </c>
      <c r="R536" s="186" t="s">
        <v>14</v>
      </c>
      <c r="S536" s="195" t="s">
        <v>13</v>
      </c>
      <c r="T536" s="195" t="s">
        <v>14</v>
      </c>
      <c r="U536" s="195" t="s">
        <v>14</v>
      </c>
      <c r="V536" s="195" t="s">
        <v>14</v>
      </c>
      <c r="W536" s="195" t="s">
        <v>14</v>
      </c>
      <c r="X536" s="196" t="s">
        <v>15</v>
      </c>
      <c r="Y536" s="197" t="s">
        <v>22</v>
      </c>
      <c r="Z536" s="198">
        <v>44757</v>
      </c>
      <c r="AA536" s="198"/>
      <c r="AB536" s="193" t="s">
        <v>17</v>
      </c>
    </row>
    <row r="537" spans="1:28" s="156" customFormat="1" ht="118.95" customHeight="1" x14ac:dyDescent="0.25">
      <c r="A537" s="268">
        <f t="shared" si="8"/>
        <v>525</v>
      </c>
      <c r="B537" s="186" t="s">
        <v>27</v>
      </c>
      <c r="C537" s="187" t="s">
        <v>574</v>
      </c>
      <c r="D537" s="187" t="s">
        <v>575</v>
      </c>
      <c r="E537" s="188" t="s">
        <v>2</v>
      </c>
      <c r="F537" s="196" t="s">
        <v>15</v>
      </c>
      <c r="G537" s="195" t="s">
        <v>4</v>
      </c>
      <c r="H537" s="195" t="s">
        <v>5</v>
      </c>
      <c r="I537" s="195" t="s">
        <v>50</v>
      </c>
      <c r="J537" s="195" t="s">
        <v>1038</v>
      </c>
      <c r="K537" s="195" t="s">
        <v>592</v>
      </c>
      <c r="L537" s="191" t="str">
        <f>IF(K537="","",VLOOKUP(K537,Listas!$O$3:$P$37,2,FALSE))</f>
        <v>DIRECTOR(A) REGIONAL ANDINA</v>
      </c>
      <c r="M537" s="195" t="s">
        <v>593</v>
      </c>
      <c r="N537" s="195" t="s">
        <v>696</v>
      </c>
      <c r="O537" s="195" t="s">
        <v>21</v>
      </c>
      <c r="P537" s="195" t="s">
        <v>35</v>
      </c>
      <c r="Q537" s="195" t="s">
        <v>11</v>
      </c>
      <c r="R537" s="186" t="s">
        <v>14</v>
      </c>
      <c r="S537" s="195" t="s">
        <v>13</v>
      </c>
      <c r="T537" s="195" t="s">
        <v>14</v>
      </c>
      <c r="U537" s="195" t="s">
        <v>14</v>
      </c>
      <c r="V537" s="195" t="s">
        <v>14</v>
      </c>
      <c r="W537" s="195" t="s">
        <v>14</v>
      </c>
      <c r="X537" s="196" t="s">
        <v>15</v>
      </c>
      <c r="Y537" s="197" t="s">
        <v>22</v>
      </c>
      <c r="Z537" s="198">
        <v>44757</v>
      </c>
      <c r="AA537" s="198"/>
      <c r="AB537" s="193" t="s">
        <v>17</v>
      </c>
    </row>
    <row r="538" spans="1:28" s="156" customFormat="1" ht="118.95" customHeight="1" x14ac:dyDescent="0.25">
      <c r="A538" s="268">
        <f t="shared" si="8"/>
        <v>526</v>
      </c>
      <c r="B538" s="186" t="s">
        <v>27</v>
      </c>
      <c r="C538" s="187" t="s">
        <v>1209</v>
      </c>
      <c r="D538" s="187" t="s">
        <v>608</v>
      </c>
      <c r="E538" s="188" t="s">
        <v>2</v>
      </c>
      <c r="F538" s="196" t="s">
        <v>675</v>
      </c>
      <c r="G538" s="195" t="s">
        <v>4</v>
      </c>
      <c r="H538" s="195" t="s">
        <v>5</v>
      </c>
      <c r="I538" s="195" t="s">
        <v>50</v>
      </c>
      <c r="J538" s="195" t="s">
        <v>1038</v>
      </c>
      <c r="K538" s="195" t="s">
        <v>592</v>
      </c>
      <c r="L538" s="191" t="str">
        <f>IF(K538="","",VLOOKUP(K538,Listas!$O$3:$P$37,2,FALSE))</f>
        <v>DIRECTOR(A) REGIONAL ANDINA</v>
      </c>
      <c r="M538" s="195" t="s">
        <v>593</v>
      </c>
      <c r="N538" s="195" t="s">
        <v>697</v>
      </c>
      <c r="O538" s="195" t="s">
        <v>21</v>
      </c>
      <c r="P538" s="195" t="s">
        <v>35</v>
      </c>
      <c r="Q538" s="195" t="s">
        <v>11</v>
      </c>
      <c r="R538" s="186" t="s">
        <v>14</v>
      </c>
      <c r="S538" s="195" t="s">
        <v>13</v>
      </c>
      <c r="T538" s="195" t="s">
        <v>13</v>
      </c>
      <c r="U538" s="195" t="s">
        <v>13</v>
      </c>
      <c r="V538" s="195" t="s">
        <v>13</v>
      </c>
      <c r="W538" s="195" t="s">
        <v>14</v>
      </c>
      <c r="X538" s="196" t="s">
        <v>15</v>
      </c>
      <c r="Y538" s="197" t="s">
        <v>22</v>
      </c>
      <c r="Z538" s="198">
        <v>44757</v>
      </c>
      <c r="AA538" s="198"/>
      <c r="AB538" s="193" t="s">
        <v>17</v>
      </c>
    </row>
    <row r="539" spans="1:28" s="156" customFormat="1" ht="118.95" customHeight="1" x14ac:dyDescent="0.25">
      <c r="A539" s="268">
        <f t="shared" si="8"/>
        <v>527</v>
      </c>
      <c r="B539" s="186" t="s">
        <v>236</v>
      </c>
      <c r="C539" s="187" t="s">
        <v>775</v>
      </c>
      <c r="D539" s="187" t="s">
        <v>611</v>
      </c>
      <c r="E539" s="188" t="s">
        <v>2</v>
      </c>
      <c r="F539" s="196" t="s">
        <v>1848</v>
      </c>
      <c r="G539" s="195" t="s">
        <v>4</v>
      </c>
      <c r="H539" s="195" t="s">
        <v>5</v>
      </c>
      <c r="I539" s="195" t="s">
        <v>50</v>
      </c>
      <c r="J539" s="195" t="s">
        <v>1038</v>
      </c>
      <c r="K539" s="195" t="s">
        <v>592</v>
      </c>
      <c r="L539" s="191" t="str">
        <f>IF(K539="","",VLOOKUP(K539,Listas!$O$3:$P$37,2,FALSE))</f>
        <v>DIRECTOR(A) REGIONAL ANDINA</v>
      </c>
      <c r="M539" s="195" t="s">
        <v>593</v>
      </c>
      <c r="N539" s="195" t="s">
        <v>698</v>
      </c>
      <c r="O539" s="195" t="s">
        <v>21</v>
      </c>
      <c r="P539" s="195" t="s">
        <v>35</v>
      </c>
      <c r="Q539" s="195" t="s">
        <v>11</v>
      </c>
      <c r="R539" s="186" t="s">
        <v>14</v>
      </c>
      <c r="S539" s="195" t="s">
        <v>13</v>
      </c>
      <c r="T539" s="195" t="s">
        <v>13</v>
      </c>
      <c r="U539" s="195" t="s">
        <v>13</v>
      </c>
      <c r="V539" s="195" t="s">
        <v>13</v>
      </c>
      <c r="W539" s="195" t="s">
        <v>14</v>
      </c>
      <c r="X539" s="196" t="s">
        <v>15</v>
      </c>
      <c r="Y539" s="197" t="s">
        <v>22</v>
      </c>
      <c r="Z539" s="198">
        <v>44757</v>
      </c>
      <c r="AA539" s="198"/>
      <c r="AB539" s="193" t="s">
        <v>17</v>
      </c>
    </row>
    <row r="540" spans="1:28" s="156" customFormat="1" ht="118.95" customHeight="1" x14ac:dyDescent="0.25">
      <c r="A540" s="268">
        <f t="shared" si="8"/>
        <v>528</v>
      </c>
      <c r="B540" s="186" t="s">
        <v>265</v>
      </c>
      <c r="C540" s="187" t="s">
        <v>677</v>
      </c>
      <c r="D540" s="187" t="s">
        <v>580</v>
      </c>
      <c r="E540" s="188" t="s">
        <v>2</v>
      </c>
      <c r="F540" s="196" t="s">
        <v>678</v>
      </c>
      <c r="G540" s="195" t="s">
        <v>4</v>
      </c>
      <c r="H540" s="195" t="s">
        <v>5</v>
      </c>
      <c r="I540" s="195" t="s">
        <v>50</v>
      </c>
      <c r="J540" s="195" t="s">
        <v>1038</v>
      </c>
      <c r="K540" s="195" t="s">
        <v>592</v>
      </c>
      <c r="L540" s="191" t="str">
        <f>IF(K540="","",VLOOKUP(K540,Listas!$O$3:$P$37,2,FALSE))</f>
        <v>DIRECTOR(A) REGIONAL ANDINA</v>
      </c>
      <c r="M540" s="195" t="s">
        <v>593</v>
      </c>
      <c r="N540" s="195" t="s">
        <v>697</v>
      </c>
      <c r="O540" s="195" t="s">
        <v>21</v>
      </c>
      <c r="P540" s="195" t="s">
        <v>35</v>
      </c>
      <c r="Q540" s="195" t="s">
        <v>11</v>
      </c>
      <c r="R540" s="186" t="s">
        <v>14</v>
      </c>
      <c r="S540" s="195" t="s">
        <v>13</v>
      </c>
      <c r="T540" s="195" t="s">
        <v>13</v>
      </c>
      <c r="U540" s="195" t="s">
        <v>13</v>
      </c>
      <c r="V540" s="195" t="s">
        <v>13</v>
      </c>
      <c r="W540" s="195" t="s">
        <v>14</v>
      </c>
      <c r="X540" s="196" t="s">
        <v>15</v>
      </c>
      <c r="Y540" s="197" t="s">
        <v>22</v>
      </c>
      <c r="Z540" s="198">
        <v>44757</v>
      </c>
      <c r="AA540" s="198"/>
      <c r="AB540" s="193" t="s">
        <v>17</v>
      </c>
    </row>
    <row r="541" spans="1:28" s="156" customFormat="1" ht="118.95" customHeight="1" x14ac:dyDescent="0.25">
      <c r="A541" s="268">
        <f t="shared" si="8"/>
        <v>529</v>
      </c>
      <c r="B541" s="186" t="s">
        <v>31</v>
      </c>
      <c r="C541" s="187" t="s">
        <v>715</v>
      </c>
      <c r="D541" s="187" t="s">
        <v>1653</v>
      </c>
      <c r="E541" s="188" t="s">
        <v>719</v>
      </c>
      <c r="F541" s="196" t="s">
        <v>1333</v>
      </c>
      <c r="G541" s="195" t="s">
        <v>49</v>
      </c>
      <c r="H541" s="195" t="s">
        <v>5</v>
      </c>
      <c r="I541" s="195" t="s">
        <v>73</v>
      </c>
      <c r="J541" s="195" t="s">
        <v>1038</v>
      </c>
      <c r="K541" s="195" t="s">
        <v>592</v>
      </c>
      <c r="L541" s="191" t="str">
        <f>IF(K541="","",VLOOKUP(K541,Listas!$O$3:$P$37,2,FALSE))</f>
        <v>DIRECTOR(A) REGIONAL ANDINA</v>
      </c>
      <c r="M541" s="195" t="s">
        <v>593</v>
      </c>
      <c r="N541" s="195" t="s">
        <v>1623</v>
      </c>
      <c r="O541" s="195" t="s">
        <v>34</v>
      </c>
      <c r="P541" s="195" t="s">
        <v>12</v>
      </c>
      <c r="Q541" s="195" t="s">
        <v>12</v>
      </c>
      <c r="R541" s="186" t="s">
        <v>13</v>
      </c>
      <c r="S541" s="195" t="s">
        <v>13</v>
      </c>
      <c r="T541" s="195" t="s">
        <v>13</v>
      </c>
      <c r="U541" s="195" t="s">
        <v>13</v>
      </c>
      <c r="V541" s="195" t="s">
        <v>13</v>
      </c>
      <c r="W541" s="195" t="s">
        <v>14</v>
      </c>
      <c r="X541" s="196" t="s">
        <v>1335</v>
      </c>
      <c r="Y541" s="197" t="s">
        <v>22</v>
      </c>
      <c r="Z541" s="198">
        <v>43687</v>
      </c>
      <c r="AA541" s="198"/>
      <c r="AB541" s="205" t="s">
        <v>17</v>
      </c>
    </row>
    <row r="542" spans="1:28" s="156" customFormat="1" ht="118.95" customHeight="1" x14ac:dyDescent="0.25">
      <c r="A542" s="268">
        <f t="shared" si="8"/>
        <v>530</v>
      </c>
      <c r="B542" s="186" t="s">
        <v>31</v>
      </c>
      <c r="C542" s="187" t="s">
        <v>1305</v>
      </c>
      <c r="D542" s="187" t="s">
        <v>1306</v>
      </c>
      <c r="E542" s="188" t="s">
        <v>719</v>
      </c>
      <c r="F542" s="196" t="s">
        <v>1307</v>
      </c>
      <c r="G542" s="195" t="s">
        <v>4</v>
      </c>
      <c r="H542" s="195" t="s">
        <v>5</v>
      </c>
      <c r="I542" s="195" t="s">
        <v>359</v>
      </c>
      <c r="J542" s="195" t="s">
        <v>1038</v>
      </c>
      <c r="K542" s="195" t="s">
        <v>592</v>
      </c>
      <c r="L542" s="191" t="str">
        <f>IF(K542="","",VLOOKUP(K542,Listas!$O$3:$P$37,2,FALSE))</f>
        <v>DIRECTOR(A) REGIONAL ANDINA</v>
      </c>
      <c r="M542" s="195" t="s">
        <v>593</v>
      </c>
      <c r="N542" s="195" t="s">
        <v>1624</v>
      </c>
      <c r="O542" s="195" t="s">
        <v>34</v>
      </c>
      <c r="P542" s="195" t="s">
        <v>12</v>
      </c>
      <c r="Q542" s="195" t="s">
        <v>35</v>
      </c>
      <c r="R542" s="186" t="s">
        <v>14</v>
      </c>
      <c r="S542" s="195" t="s">
        <v>13</v>
      </c>
      <c r="T542" s="195" t="s">
        <v>13</v>
      </c>
      <c r="U542" s="195" t="s">
        <v>13</v>
      </c>
      <c r="V542" s="195" t="s">
        <v>13</v>
      </c>
      <c r="W542" s="195" t="s">
        <v>14</v>
      </c>
      <c r="X542" s="196" t="s">
        <v>1666</v>
      </c>
      <c r="Y542" s="197" t="s">
        <v>22</v>
      </c>
      <c r="Z542" s="198">
        <v>41558</v>
      </c>
      <c r="AA542" s="198"/>
      <c r="AB542" s="193" t="s">
        <v>17</v>
      </c>
    </row>
    <row r="543" spans="1:28" s="156" customFormat="1" ht="118.95" customHeight="1" x14ac:dyDescent="0.25">
      <c r="A543" s="268">
        <f t="shared" si="8"/>
        <v>531</v>
      </c>
      <c r="B543" s="186" t="s">
        <v>101</v>
      </c>
      <c r="C543" s="187" t="s">
        <v>1302</v>
      </c>
      <c r="D543" s="187" t="s">
        <v>1670</v>
      </c>
      <c r="E543" s="188" t="s">
        <v>357</v>
      </c>
      <c r="F543" s="196" t="s">
        <v>1870</v>
      </c>
      <c r="G543" s="195" t="s">
        <v>49</v>
      </c>
      <c r="H543" s="195" t="s">
        <v>5</v>
      </c>
      <c r="I543" s="195" t="s">
        <v>359</v>
      </c>
      <c r="J543" s="195" t="s">
        <v>1038</v>
      </c>
      <c r="K543" s="195" t="s">
        <v>592</v>
      </c>
      <c r="L543" s="191" t="str">
        <f>IF(K543="","",VLOOKUP(K543,Listas!$O$3:$P$37,2,FALSE))</f>
        <v>DIRECTOR(A) REGIONAL ANDINA</v>
      </c>
      <c r="M543" s="195" t="s">
        <v>593</v>
      </c>
      <c r="N543" s="195" t="s">
        <v>1624</v>
      </c>
      <c r="O543" s="195" t="s">
        <v>34</v>
      </c>
      <c r="P543" s="195" t="s">
        <v>35</v>
      </c>
      <c r="Q543" s="195" t="s">
        <v>12</v>
      </c>
      <c r="R543" s="186" t="s">
        <v>14</v>
      </c>
      <c r="S543" s="195" t="s">
        <v>13</v>
      </c>
      <c r="T543" s="195" t="s">
        <v>13</v>
      </c>
      <c r="U543" s="195" t="s">
        <v>13</v>
      </c>
      <c r="V543" s="195" t="s">
        <v>13</v>
      </c>
      <c r="W543" s="195" t="s">
        <v>14</v>
      </c>
      <c r="X543" s="196" t="s">
        <v>15</v>
      </c>
      <c r="Y543" s="197" t="s">
        <v>22</v>
      </c>
      <c r="Z543" s="198">
        <v>40859</v>
      </c>
      <c r="AA543" s="198"/>
      <c r="AB543" s="193" t="s">
        <v>17</v>
      </c>
    </row>
    <row r="544" spans="1:28" s="156" customFormat="1" ht="118.95" customHeight="1" x14ac:dyDescent="0.25">
      <c r="A544" s="268">
        <f t="shared" si="8"/>
        <v>532</v>
      </c>
      <c r="B544" s="186" t="s">
        <v>30</v>
      </c>
      <c r="C544" s="187" t="s">
        <v>1303</v>
      </c>
      <c r="D544" s="187" t="s">
        <v>1671</v>
      </c>
      <c r="E544" s="188" t="s">
        <v>31</v>
      </c>
      <c r="F544" s="196" t="s">
        <v>1870</v>
      </c>
      <c r="G544" s="195" t="s">
        <v>359</v>
      </c>
      <c r="H544" s="195" t="s">
        <v>32</v>
      </c>
      <c r="I544" s="195" t="s">
        <v>359</v>
      </c>
      <c r="J544" s="195" t="s">
        <v>1038</v>
      </c>
      <c r="K544" s="195" t="s">
        <v>592</v>
      </c>
      <c r="L544" s="191" t="str">
        <f>IF(K544="","",VLOOKUP(K544,Listas!$O$3:$P$37,2,FALSE))</f>
        <v>DIRECTOR(A) REGIONAL ANDINA</v>
      </c>
      <c r="M544" s="195" t="s">
        <v>593</v>
      </c>
      <c r="N544" s="195" t="s">
        <v>1624</v>
      </c>
      <c r="O544" s="195" t="s">
        <v>34</v>
      </c>
      <c r="P544" s="195" t="s">
        <v>11</v>
      </c>
      <c r="Q544" s="195" t="s">
        <v>11</v>
      </c>
      <c r="R544" s="186" t="s">
        <v>14</v>
      </c>
      <c r="S544" s="195" t="s">
        <v>13</v>
      </c>
      <c r="T544" s="195" t="s">
        <v>14</v>
      </c>
      <c r="U544" s="195" t="s">
        <v>14</v>
      </c>
      <c r="V544" s="195" t="s">
        <v>14</v>
      </c>
      <c r="W544" s="195" t="s">
        <v>14</v>
      </c>
      <c r="X544" s="196" t="s">
        <v>15</v>
      </c>
      <c r="Y544" s="197" t="s">
        <v>22</v>
      </c>
      <c r="Z544" s="198">
        <v>40859</v>
      </c>
      <c r="AA544" s="198"/>
      <c r="AB544" s="193" t="s">
        <v>17</v>
      </c>
    </row>
    <row r="545" spans="1:28" s="156" customFormat="1" ht="118.95" customHeight="1" x14ac:dyDescent="0.25">
      <c r="A545" s="268">
        <f t="shared" si="8"/>
        <v>533</v>
      </c>
      <c r="B545" s="186" t="s">
        <v>61</v>
      </c>
      <c r="C545" s="187" t="s">
        <v>1062</v>
      </c>
      <c r="D545" s="187" t="s">
        <v>1055</v>
      </c>
      <c r="E545" s="188" t="s">
        <v>61</v>
      </c>
      <c r="F545" s="196" t="s">
        <v>1870</v>
      </c>
      <c r="G545" s="195" t="s">
        <v>359</v>
      </c>
      <c r="H545" s="195" t="s">
        <v>32</v>
      </c>
      <c r="I545" s="195" t="s">
        <v>359</v>
      </c>
      <c r="J545" s="195" t="s">
        <v>1038</v>
      </c>
      <c r="K545" s="195" t="s">
        <v>592</v>
      </c>
      <c r="L545" s="191" t="str">
        <f>IF(K545="","",VLOOKUP(K545,Listas!$O$3:$P$37,2,FALSE))</f>
        <v>DIRECTOR(A) REGIONAL ANDINA</v>
      </c>
      <c r="M545" s="195" t="s">
        <v>593</v>
      </c>
      <c r="N545" s="195" t="s">
        <v>1624</v>
      </c>
      <c r="O545" s="190" t="s">
        <v>1767</v>
      </c>
      <c r="P545" s="190" t="s">
        <v>1767</v>
      </c>
      <c r="Q545" s="195" t="s">
        <v>12</v>
      </c>
      <c r="R545" s="186" t="s">
        <v>14</v>
      </c>
      <c r="S545" s="195" t="s">
        <v>14</v>
      </c>
      <c r="T545" s="195" t="s">
        <v>14</v>
      </c>
      <c r="U545" s="195" t="s">
        <v>14</v>
      </c>
      <c r="V545" s="195" t="s">
        <v>14</v>
      </c>
      <c r="W545" s="195" t="s">
        <v>14</v>
      </c>
      <c r="X545" s="196" t="s">
        <v>15</v>
      </c>
      <c r="Y545" s="197" t="s">
        <v>22</v>
      </c>
      <c r="Z545" s="198">
        <v>40848</v>
      </c>
      <c r="AA545" s="198"/>
      <c r="AB545" s="193" t="s">
        <v>17</v>
      </c>
    </row>
    <row r="546" spans="1:28" s="156" customFormat="1" ht="118.95" customHeight="1" x14ac:dyDescent="0.25">
      <c r="A546" s="268">
        <f t="shared" si="8"/>
        <v>534</v>
      </c>
      <c r="B546" s="186" t="s">
        <v>27</v>
      </c>
      <c r="C546" s="187" t="s">
        <v>28</v>
      </c>
      <c r="D546" s="187" t="s">
        <v>193</v>
      </c>
      <c r="E546" s="188" t="s">
        <v>2</v>
      </c>
      <c r="F546" s="189" t="s">
        <v>720</v>
      </c>
      <c r="G546" s="190" t="s">
        <v>4</v>
      </c>
      <c r="H546" s="190" t="s">
        <v>5</v>
      </c>
      <c r="I546" s="190" t="s">
        <v>6</v>
      </c>
      <c r="J546" s="190" t="s">
        <v>1038</v>
      </c>
      <c r="K546" s="190" t="s">
        <v>721</v>
      </c>
      <c r="L546" s="191" t="str">
        <f>IF(K546="","",VLOOKUP(K546,Listas!$O$3:$P$37,2,FALSE))</f>
        <v>DIRECTOR(A) REGIONAL EL DORADO</v>
      </c>
      <c r="M546" s="190" t="s">
        <v>722</v>
      </c>
      <c r="N546" s="190" t="s">
        <v>723</v>
      </c>
      <c r="O546" s="190" t="s">
        <v>21</v>
      </c>
      <c r="P546" s="190" t="s">
        <v>12</v>
      </c>
      <c r="Q546" s="190" t="s">
        <v>11</v>
      </c>
      <c r="R546" s="186" t="s">
        <v>14</v>
      </c>
      <c r="S546" s="190" t="s">
        <v>13</v>
      </c>
      <c r="T546" s="190" t="s">
        <v>13</v>
      </c>
      <c r="U546" s="190" t="s">
        <v>13</v>
      </c>
      <c r="V546" s="190" t="s">
        <v>13</v>
      </c>
      <c r="W546" s="190" t="s">
        <v>14</v>
      </c>
      <c r="X546" s="189" t="s">
        <v>390</v>
      </c>
      <c r="Y546" s="191" t="s">
        <v>22</v>
      </c>
      <c r="Z546" s="192">
        <v>44317</v>
      </c>
      <c r="AA546" s="192"/>
      <c r="AB546" s="193" t="s">
        <v>17</v>
      </c>
    </row>
    <row r="547" spans="1:28" s="156" customFormat="1" ht="118.95" customHeight="1" x14ac:dyDescent="0.25">
      <c r="A547" s="268">
        <f t="shared" si="8"/>
        <v>535</v>
      </c>
      <c r="B547" s="186" t="s">
        <v>27</v>
      </c>
      <c r="C547" s="187" t="s">
        <v>29</v>
      </c>
      <c r="D547" s="187" t="s">
        <v>724</v>
      </c>
      <c r="E547" s="188" t="s">
        <v>2</v>
      </c>
      <c r="F547" s="189" t="s">
        <v>725</v>
      </c>
      <c r="G547" s="190" t="s">
        <v>4</v>
      </c>
      <c r="H547" s="190" t="s">
        <v>63</v>
      </c>
      <c r="I547" s="190" t="s">
        <v>590</v>
      </c>
      <c r="J547" s="190" t="s">
        <v>1038</v>
      </c>
      <c r="K547" s="190" t="s">
        <v>721</v>
      </c>
      <c r="L547" s="191" t="str">
        <f>IF(K547="","",VLOOKUP(K547,Listas!$O$3:$P$37,2,FALSE))</f>
        <v>DIRECTOR(A) REGIONAL EL DORADO</v>
      </c>
      <c r="M547" s="190" t="s">
        <v>722</v>
      </c>
      <c r="N547" s="190" t="s">
        <v>726</v>
      </c>
      <c r="O547" s="190" t="s">
        <v>21</v>
      </c>
      <c r="P547" s="190" t="s">
        <v>11</v>
      </c>
      <c r="Q547" s="190" t="s">
        <v>11</v>
      </c>
      <c r="R547" s="186" t="s">
        <v>14</v>
      </c>
      <c r="S547" s="190" t="s">
        <v>13</v>
      </c>
      <c r="T547" s="190" t="s">
        <v>13</v>
      </c>
      <c r="U547" s="190" t="s">
        <v>14</v>
      </c>
      <c r="V547" s="190" t="s">
        <v>14</v>
      </c>
      <c r="W547" s="190" t="s">
        <v>14</v>
      </c>
      <c r="X547" s="189" t="s">
        <v>727</v>
      </c>
      <c r="Y547" s="191" t="s">
        <v>22</v>
      </c>
      <c r="Z547" s="192">
        <v>40847</v>
      </c>
      <c r="AA547" s="192"/>
      <c r="AB547" s="193" t="s">
        <v>17</v>
      </c>
    </row>
    <row r="548" spans="1:28" s="156" customFormat="1" ht="118.95" customHeight="1" x14ac:dyDescent="0.25">
      <c r="A548" s="268">
        <f t="shared" si="8"/>
        <v>536</v>
      </c>
      <c r="B548" s="186" t="s">
        <v>27</v>
      </c>
      <c r="C548" s="187" t="s">
        <v>1207</v>
      </c>
      <c r="D548" s="187" t="s">
        <v>706</v>
      </c>
      <c r="E548" s="188" t="s">
        <v>2</v>
      </c>
      <c r="F548" s="189" t="s">
        <v>728</v>
      </c>
      <c r="G548" s="190" t="s">
        <v>4</v>
      </c>
      <c r="H548" s="190" t="s">
        <v>63</v>
      </c>
      <c r="I548" s="190" t="s">
        <v>6</v>
      </c>
      <c r="J548" s="190" t="s">
        <v>1038</v>
      </c>
      <c r="K548" s="190" t="s">
        <v>721</v>
      </c>
      <c r="L548" s="191" t="str">
        <f>IF(K548="","",VLOOKUP(K548,Listas!$O$3:$P$37,2,FALSE))</f>
        <v>DIRECTOR(A) REGIONAL EL DORADO</v>
      </c>
      <c r="M548" s="190" t="s">
        <v>722</v>
      </c>
      <c r="N548" s="190" t="s">
        <v>729</v>
      </c>
      <c r="O548" s="190" t="s">
        <v>21</v>
      </c>
      <c r="P548" s="190" t="s">
        <v>11</v>
      </c>
      <c r="Q548" s="190" t="s">
        <v>11</v>
      </c>
      <c r="R548" s="186" t="s">
        <v>14</v>
      </c>
      <c r="S548" s="190" t="s">
        <v>14</v>
      </c>
      <c r="T548" s="190" t="s">
        <v>14</v>
      </c>
      <c r="U548" s="190" t="s">
        <v>14</v>
      </c>
      <c r="V548" s="190" t="s">
        <v>14</v>
      </c>
      <c r="W548" s="190" t="s">
        <v>14</v>
      </c>
      <c r="X548" s="189" t="s">
        <v>596</v>
      </c>
      <c r="Y548" s="191" t="s">
        <v>22</v>
      </c>
      <c r="Z548" s="192">
        <v>40847</v>
      </c>
      <c r="AA548" s="192"/>
      <c r="AB548" s="193" t="s">
        <v>17</v>
      </c>
    </row>
    <row r="549" spans="1:28" s="156" customFormat="1" ht="118.95" customHeight="1" x14ac:dyDescent="0.25">
      <c r="A549" s="268">
        <f t="shared" si="8"/>
        <v>537</v>
      </c>
      <c r="B549" s="186" t="s">
        <v>53</v>
      </c>
      <c r="C549" s="187" t="s">
        <v>730</v>
      </c>
      <c r="D549" s="187" t="s">
        <v>731</v>
      </c>
      <c r="E549" s="188" t="s">
        <v>2</v>
      </c>
      <c r="F549" s="189" t="s">
        <v>1871</v>
      </c>
      <c r="G549" s="190" t="s">
        <v>4</v>
      </c>
      <c r="H549" s="190" t="s">
        <v>63</v>
      </c>
      <c r="I549" s="190" t="s">
        <v>590</v>
      </c>
      <c r="J549" s="190" t="s">
        <v>1038</v>
      </c>
      <c r="K549" s="190" t="s">
        <v>721</v>
      </c>
      <c r="L549" s="191" t="str">
        <f>IF(K549="","",VLOOKUP(K549,Listas!$O$3:$P$37,2,FALSE))</f>
        <v>DIRECTOR(A) REGIONAL EL DORADO</v>
      </c>
      <c r="M549" s="190" t="s">
        <v>722</v>
      </c>
      <c r="N549" s="190" t="s">
        <v>732</v>
      </c>
      <c r="O549" s="190" t="s">
        <v>78</v>
      </c>
      <c r="P549" s="190" t="s">
        <v>11</v>
      </c>
      <c r="Q549" s="190" t="s">
        <v>11</v>
      </c>
      <c r="R549" s="186" t="s">
        <v>14</v>
      </c>
      <c r="S549" s="190" t="s">
        <v>13</v>
      </c>
      <c r="T549" s="190" t="s">
        <v>14</v>
      </c>
      <c r="U549" s="190" t="s">
        <v>14</v>
      </c>
      <c r="V549" s="190" t="s">
        <v>14</v>
      </c>
      <c r="W549" s="190" t="s">
        <v>14</v>
      </c>
      <c r="X549" s="189" t="s">
        <v>597</v>
      </c>
      <c r="Y549" s="191" t="s">
        <v>369</v>
      </c>
      <c r="Z549" s="192">
        <v>40847</v>
      </c>
      <c r="AA549" s="192"/>
      <c r="AB549" s="193" t="s">
        <v>17</v>
      </c>
    </row>
    <row r="550" spans="1:28" s="156" customFormat="1" ht="118.95" customHeight="1" x14ac:dyDescent="0.25">
      <c r="A550" s="268">
        <f t="shared" si="8"/>
        <v>538</v>
      </c>
      <c r="B550" s="186" t="s">
        <v>123</v>
      </c>
      <c r="C550" s="187" t="s">
        <v>733</v>
      </c>
      <c r="D550" s="187" t="s">
        <v>734</v>
      </c>
      <c r="E550" s="188" t="s">
        <v>2</v>
      </c>
      <c r="F550" s="189" t="s">
        <v>735</v>
      </c>
      <c r="G550" s="190" t="s">
        <v>4</v>
      </c>
      <c r="H550" s="190" t="s">
        <v>63</v>
      </c>
      <c r="I550" s="190" t="s">
        <v>6</v>
      </c>
      <c r="J550" s="190" t="s">
        <v>1038</v>
      </c>
      <c r="K550" s="190" t="s">
        <v>721</v>
      </c>
      <c r="L550" s="191" t="str">
        <f>IF(K550="","",VLOOKUP(K550,Listas!$O$3:$P$37,2,FALSE))</f>
        <v>DIRECTOR(A) REGIONAL EL DORADO</v>
      </c>
      <c r="M550" s="190" t="s">
        <v>736</v>
      </c>
      <c r="N550" s="190" t="s">
        <v>732</v>
      </c>
      <c r="O550" s="190" t="s">
        <v>21</v>
      </c>
      <c r="P550" s="190" t="s">
        <v>11</v>
      </c>
      <c r="Q550" s="190" t="s">
        <v>11</v>
      </c>
      <c r="R550" s="186" t="s">
        <v>14</v>
      </c>
      <c r="S550" s="190" t="s">
        <v>14</v>
      </c>
      <c r="T550" s="190" t="s">
        <v>14</v>
      </c>
      <c r="U550" s="190" t="s">
        <v>14</v>
      </c>
      <c r="V550" s="190" t="s">
        <v>14</v>
      </c>
      <c r="W550" s="190" t="s">
        <v>14</v>
      </c>
      <c r="X550" s="189" t="s">
        <v>601</v>
      </c>
      <c r="Y550" s="191" t="s">
        <v>22</v>
      </c>
      <c r="Z550" s="192">
        <v>40847</v>
      </c>
      <c r="AA550" s="192"/>
      <c r="AB550" s="193" t="s">
        <v>17</v>
      </c>
    </row>
    <row r="551" spans="1:28" s="156" customFormat="1" ht="118.95" customHeight="1" x14ac:dyDescent="0.25">
      <c r="A551" s="268">
        <f t="shared" si="8"/>
        <v>539</v>
      </c>
      <c r="B551" s="186" t="s">
        <v>0</v>
      </c>
      <c r="C551" s="187" t="s">
        <v>1225</v>
      </c>
      <c r="D551" s="187" t="s">
        <v>1843</v>
      </c>
      <c r="E551" s="188" t="s">
        <v>2</v>
      </c>
      <c r="F551" s="189" t="s">
        <v>1872</v>
      </c>
      <c r="G551" s="190" t="s">
        <v>4</v>
      </c>
      <c r="H551" s="190" t="s">
        <v>32</v>
      </c>
      <c r="I551" s="190" t="s">
        <v>6</v>
      </c>
      <c r="J551" s="190" t="s">
        <v>1038</v>
      </c>
      <c r="K551" s="190" t="s">
        <v>721</v>
      </c>
      <c r="L551" s="191" t="str">
        <f>IF(K551="","",VLOOKUP(K551,Listas!$O$3:$P$37,2,FALSE))</f>
        <v>DIRECTOR(A) REGIONAL EL DORADO</v>
      </c>
      <c r="M551" s="190" t="s">
        <v>736</v>
      </c>
      <c r="N551" s="190" t="s">
        <v>1873</v>
      </c>
      <c r="O551" s="190" t="s">
        <v>10</v>
      </c>
      <c r="P551" s="190" t="s">
        <v>11</v>
      </c>
      <c r="Q551" s="190" t="s">
        <v>11</v>
      </c>
      <c r="R551" s="186" t="s">
        <v>14</v>
      </c>
      <c r="S551" s="190" t="s">
        <v>13</v>
      </c>
      <c r="T551" s="190" t="s">
        <v>13</v>
      </c>
      <c r="U551" s="190" t="s">
        <v>13</v>
      </c>
      <c r="V551" s="190" t="s">
        <v>13</v>
      </c>
      <c r="W551" s="190" t="s">
        <v>14</v>
      </c>
      <c r="X551" s="189" t="s">
        <v>737</v>
      </c>
      <c r="Y551" s="191" t="s">
        <v>16</v>
      </c>
      <c r="Z551" s="192">
        <v>42150</v>
      </c>
      <c r="AA551" s="192"/>
      <c r="AB551" s="193" t="s">
        <v>17</v>
      </c>
    </row>
    <row r="552" spans="1:28" s="156" customFormat="1" ht="118.95" customHeight="1" x14ac:dyDescent="0.25">
      <c r="A552" s="268">
        <f t="shared" si="8"/>
        <v>540</v>
      </c>
      <c r="B552" s="186" t="s">
        <v>265</v>
      </c>
      <c r="C552" s="187" t="s">
        <v>265</v>
      </c>
      <c r="D552" s="187" t="s">
        <v>580</v>
      </c>
      <c r="E552" s="188" t="s">
        <v>2</v>
      </c>
      <c r="F552" s="189" t="s">
        <v>738</v>
      </c>
      <c r="G552" s="190" t="s">
        <v>4</v>
      </c>
      <c r="H552" s="190" t="s">
        <v>5</v>
      </c>
      <c r="I552" s="190" t="s">
        <v>6</v>
      </c>
      <c r="J552" s="190" t="s">
        <v>1038</v>
      </c>
      <c r="K552" s="190" t="s">
        <v>721</v>
      </c>
      <c r="L552" s="191" t="str">
        <f>IF(K552="","",VLOOKUP(K552,Listas!$O$3:$P$37,2,FALSE))</f>
        <v>DIRECTOR(A) REGIONAL EL DORADO</v>
      </c>
      <c r="M552" s="190" t="s">
        <v>736</v>
      </c>
      <c r="N552" s="190" t="s">
        <v>1874</v>
      </c>
      <c r="O552" s="190" t="s">
        <v>21</v>
      </c>
      <c r="P552" s="190" t="s">
        <v>11</v>
      </c>
      <c r="Q552" s="190" t="s">
        <v>35</v>
      </c>
      <c r="R552" s="186" t="s">
        <v>14</v>
      </c>
      <c r="S552" s="190" t="s">
        <v>13</v>
      </c>
      <c r="T552" s="190" t="s">
        <v>13</v>
      </c>
      <c r="U552" s="190" t="s">
        <v>13</v>
      </c>
      <c r="V552" s="190" t="s">
        <v>13</v>
      </c>
      <c r="W552" s="190" t="s">
        <v>14</v>
      </c>
      <c r="X552" s="189" t="s">
        <v>705</v>
      </c>
      <c r="Y552" s="191" t="s">
        <v>22</v>
      </c>
      <c r="Z552" s="192">
        <v>40847</v>
      </c>
      <c r="AA552" s="192"/>
      <c r="AB552" s="193" t="s">
        <v>17</v>
      </c>
    </row>
    <row r="553" spans="1:28" s="156" customFormat="1" ht="118.95" customHeight="1" x14ac:dyDescent="0.25">
      <c r="A553" s="268">
        <f t="shared" si="8"/>
        <v>541</v>
      </c>
      <c r="B553" s="186" t="s">
        <v>27</v>
      </c>
      <c r="C553" s="187" t="s">
        <v>581</v>
      </c>
      <c r="D553" s="187" t="s">
        <v>739</v>
      </c>
      <c r="E553" s="188" t="s">
        <v>2</v>
      </c>
      <c r="F553" s="189" t="s">
        <v>1875</v>
      </c>
      <c r="G553" s="190" t="s">
        <v>4</v>
      </c>
      <c r="H553" s="190" t="s">
        <v>32</v>
      </c>
      <c r="I553" s="190" t="s">
        <v>359</v>
      </c>
      <c r="J553" s="190" t="s">
        <v>1038</v>
      </c>
      <c r="K553" s="190" t="s">
        <v>721</v>
      </c>
      <c r="L553" s="191" t="str">
        <f>IF(K553="","",VLOOKUP(K553,Listas!$O$3:$P$37,2,FALSE))</f>
        <v>DIRECTOR(A) REGIONAL EL DORADO</v>
      </c>
      <c r="M553" s="190" t="s">
        <v>736</v>
      </c>
      <c r="N553" s="190" t="s">
        <v>740</v>
      </c>
      <c r="O553" s="190" t="s">
        <v>10</v>
      </c>
      <c r="P553" s="190" t="s">
        <v>35</v>
      </c>
      <c r="Q553" s="190" t="s">
        <v>11</v>
      </c>
      <c r="R553" s="186" t="s">
        <v>14</v>
      </c>
      <c r="S553" s="190" t="s">
        <v>14</v>
      </c>
      <c r="T553" s="190" t="s">
        <v>14</v>
      </c>
      <c r="U553" s="190" t="s">
        <v>14</v>
      </c>
      <c r="V553" s="190" t="s">
        <v>14</v>
      </c>
      <c r="W553" s="190" t="s">
        <v>14</v>
      </c>
      <c r="X553" s="189" t="s">
        <v>1876</v>
      </c>
      <c r="Y553" s="191" t="s">
        <v>656</v>
      </c>
      <c r="Z553" s="192">
        <v>41019</v>
      </c>
      <c r="AA553" s="192"/>
      <c r="AB553" s="193" t="s">
        <v>17</v>
      </c>
    </row>
    <row r="554" spans="1:28" s="156" customFormat="1" ht="118.95" customHeight="1" x14ac:dyDescent="0.25">
      <c r="A554" s="268">
        <f t="shared" si="8"/>
        <v>542</v>
      </c>
      <c r="B554" s="186" t="s">
        <v>27</v>
      </c>
      <c r="C554" s="187" t="s">
        <v>741</v>
      </c>
      <c r="D554" s="187" t="s">
        <v>704</v>
      </c>
      <c r="E554" s="188" t="s">
        <v>2</v>
      </c>
      <c r="F554" s="189" t="s">
        <v>742</v>
      </c>
      <c r="G554" s="190" t="s">
        <v>4</v>
      </c>
      <c r="H554" s="190" t="s">
        <v>63</v>
      </c>
      <c r="I554" s="190" t="s">
        <v>81</v>
      </c>
      <c r="J554" s="190" t="s">
        <v>1038</v>
      </c>
      <c r="K554" s="190" t="s">
        <v>721</v>
      </c>
      <c r="L554" s="191" t="str">
        <f>IF(K554="","",VLOOKUP(K554,Listas!$O$3:$P$37,2,FALSE))</f>
        <v>DIRECTOR(A) REGIONAL EL DORADO</v>
      </c>
      <c r="M554" s="190" t="s">
        <v>736</v>
      </c>
      <c r="N554" s="190" t="s">
        <v>1877</v>
      </c>
      <c r="O554" s="190" t="s">
        <v>10</v>
      </c>
      <c r="P554" s="190" t="s">
        <v>35</v>
      </c>
      <c r="Q554" s="190" t="s">
        <v>35</v>
      </c>
      <c r="R554" s="186" t="s">
        <v>14</v>
      </c>
      <c r="S554" s="190" t="s">
        <v>13</v>
      </c>
      <c r="T554" s="190" t="s">
        <v>13</v>
      </c>
      <c r="U554" s="190" t="s">
        <v>13</v>
      </c>
      <c r="V554" s="190" t="s">
        <v>14</v>
      </c>
      <c r="W554" s="190" t="s">
        <v>14</v>
      </c>
      <c r="X554" s="189" t="s">
        <v>1858</v>
      </c>
      <c r="Y554" s="191" t="s">
        <v>347</v>
      </c>
      <c r="Z554" s="192">
        <v>41628</v>
      </c>
      <c r="AA554" s="192"/>
      <c r="AB554" s="193" t="s">
        <v>17</v>
      </c>
    </row>
    <row r="555" spans="1:28" s="156" customFormat="1" ht="118.95" customHeight="1" x14ac:dyDescent="0.25">
      <c r="A555" s="268">
        <f t="shared" si="8"/>
        <v>543</v>
      </c>
      <c r="B555" s="186" t="s">
        <v>272</v>
      </c>
      <c r="C555" s="187" t="s">
        <v>1223</v>
      </c>
      <c r="D555" s="187" t="s">
        <v>583</v>
      </c>
      <c r="E555" s="188" t="s">
        <v>2</v>
      </c>
      <c r="F555" s="189" t="s">
        <v>1872</v>
      </c>
      <c r="G555" s="190" t="s">
        <v>4</v>
      </c>
      <c r="H555" s="190" t="s">
        <v>5</v>
      </c>
      <c r="I555" s="190" t="s">
        <v>6</v>
      </c>
      <c r="J555" s="190" t="s">
        <v>1038</v>
      </c>
      <c r="K555" s="190" t="s">
        <v>721</v>
      </c>
      <c r="L555" s="191" t="str">
        <f>IF(K555="","",VLOOKUP(K555,Listas!$O$3:$P$37,2,FALSE))</f>
        <v>DIRECTOR(A) REGIONAL EL DORADO</v>
      </c>
      <c r="M555" s="190" t="s">
        <v>736</v>
      </c>
      <c r="N555" s="190" t="s">
        <v>1878</v>
      </c>
      <c r="O555" s="190" t="s">
        <v>10</v>
      </c>
      <c r="P555" s="190" t="s">
        <v>35</v>
      </c>
      <c r="Q555" s="190" t="s">
        <v>35</v>
      </c>
      <c r="R555" s="186" t="s">
        <v>14</v>
      </c>
      <c r="S555" s="190" t="s">
        <v>13</v>
      </c>
      <c r="T555" s="190" t="s">
        <v>13</v>
      </c>
      <c r="U555" s="190" t="s">
        <v>13</v>
      </c>
      <c r="V555" s="190" t="s">
        <v>13</v>
      </c>
      <c r="W555" s="190" t="s">
        <v>14</v>
      </c>
      <c r="X555" s="189" t="s">
        <v>710</v>
      </c>
      <c r="Y555" s="191" t="s">
        <v>347</v>
      </c>
      <c r="Z555" s="192">
        <v>44100</v>
      </c>
      <c r="AA555" s="192"/>
      <c r="AB555" s="193" t="s">
        <v>17</v>
      </c>
    </row>
    <row r="556" spans="1:28" s="156" customFormat="1" ht="118.95" customHeight="1" x14ac:dyDescent="0.25">
      <c r="A556" s="268">
        <f t="shared" si="8"/>
        <v>544</v>
      </c>
      <c r="B556" s="186" t="s">
        <v>46</v>
      </c>
      <c r="C556" s="187" t="s">
        <v>586</v>
      </c>
      <c r="D556" s="187" t="s">
        <v>654</v>
      </c>
      <c r="E556" s="188" t="s">
        <v>2</v>
      </c>
      <c r="F556" s="189" t="s">
        <v>1879</v>
      </c>
      <c r="G556" s="190" t="s">
        <v>4</v>
      </c>
      <c r="H556" s="190" t="s">
        <v>32</v>
      </c>
      <c r="I556" s="190" t="s">
        <v>6</v>
      </c>
      <c r="J556" s="190" t="s">
        <v>1038</v>
      </c>
      <c r="K556" s="190" t="s">
        <v>721</v>
      </c>
      <c r="L556" s="191" t="str">
        <f>IF(K556="","",VLOOKUP(K556,Listas!$O$3:$P$37,2,FALSE))</f>
        <v>DIRECTOR(A) REGIONAL EL DORADO</v>
      </c>
      <c r="M556" s="190" t="s">
        <v>736</v>
      </c>
      <c r="N556" s="190" t="s">
        <v>1880</v>
      </c>
      <c r="O556" s="190" t="s">
        <v>21</v>
      </c>
      <c r="P556" s="190" t="s">
        <v>11</v>
      </c>
      <c r="Q556" s="190" t="s">
        <v>11</v>
      </c>
      <c r="R556" s="186" t="s">
        <v>14</v>
      </c>
      <c r="S556" s="190" t="s">
        <v>13</v>
      </c>
      <c r="T556" s="190" t="s">
        <v>14</v>
      </c>
      <c r="U556" s="190" t="s">
        <v>14</v>
      </c>
      <c r="V556" s="190" t="s">
        <v>14</v>
      </c>
      <c r="W556" s="190" t="s">
        <v>14</v>
      </c>
      <c r="X556" s="189" t="s">
        <v>743</v>
      </c>
      <c r="Y556" s="191" t="s">
        <v>22</v>
      </c>
      <c r="Z556" s="192">
        <v>41019</v>
      </c>
      <c r="AA556" s="192"/>
      <c r="AB556" s="193" t="s">
        <v>17</v>
      </c>
    </row>
    <row r="557" spans="1:28" s="156" customFormat="1" ht="118.95" customHeight="1" x14ac:dyDescent="0.25">
      <c r="A557" s="268">
        <f t="shared" si="8"/>
        <v>545</v>
      </c>
      <c r="B557" s="186" t="s">
        <v>46</v>
      </c>
      <c r="C557" s="187" t="s">
        <v>1228</v>
      </c>
      <c r="D557" s="187" t="s">
        <v>1881</v>
      </c>
      <c r="E557" s="188" t="s">
        <v>2</v>
      </c>
      <c r="F557" s="189" t="s">
        <v>1882</v>
      </c>
      <c r="G557" s="190" t="s">
        <v>4</v>
      </c>
      <c r="H557" s="190" t="s">
        <v>5</v>
      </c>
      <c r="I557" s="190" t="s">
        <v>6</v>
      </c>
      <c r="J557" s="190" t="s">
        <v>1038</v>
      </c>
      <c r="K557" s="190" t="s">
        <v>721</v>
      </c>
      <c r="L557" s="191" t="str">
        <f>IF(K557="","",VLOOKUP(K557,Listas!$O$3:$P$37,2,FALSE))</f>
        <v>DIRECTOR(A) REGIONAL EL DORADO</v>
      </c>
      <c r="M557" s="190" t="s">
        <v>736</v>
      </c>
      <c r="N557" s="190" t="s">
        <v>1883</v>
      </c>
      <c r="O557" s="190" t="s">
        <v>10</v>
      </c>
      <c r="P557" s="190" t="s">
        <v>11</v>
      </c>
      <c r="Q557" s="190" t="s">
        <v>11</v>
      </c>
      <c r="R557" s="186" t="s">
        <v>14</v>
      </c>
      <c r="S557" s="190" t="s">
        <v>13</v>
      </c>
      <c r="T557" s="190" t="s">
        <v>13</v>
      </c>
      <c r="U557" s="190" t="s">
        <v>13</v>
      </c>
      <c r="V557" s="190" t="s">
        <v>13</v>
      </c>
      <c r="W557" s="190" t="s">
        <v>14</v>
      </c>
      <c r="X557" s="189" t="s">
        <v>744</v>
      </c>
      <c r="Y557" s="191" t="s">
        <v>16</v>
      </c>
      <c r="Z557" s="192">
        <v>41019</v>
      </c>
      <c r="AA557" s="192"/>
      <c r="AB557" s="193" t="s">
        <v>17</v>
      </c>
    </row>
    <row r="558" spans="1:28" s="156" customFormat="1" ht="118.95" customHeight="1" x14ac:dyDescent="0.25">
      <c r="A558" s="268">
        <f t="shared" si="8"/>
        <v>546</v>
      </c>
      <c r="B558" s="186" t="s">
        <v>46</v>
      </c>
      <c r="C558" s="187" t="s">
        <v>1229</v>
      </c>
      <c r="D558" s="187" t="s">
        <v>582</v>
      </c>
      <c r="E558" s="188" t="s">
        <v>2</v>
      </c>
      <c r="F558" s="189" t="s">
        <v>1882</v>
      </c>
      <c r="G558" s="190" t="s">
        <v>4</v>
      </c>
      <c r="H558" s="190" t="s">
        <v>5</v>
      </c>
      <c r="I558" s="190" t="s">
        <v>6</v>
      </c>
      <c r="J558" s="190" t="s">
        <v>1038</v>
      </c>
      <c r="K558" s="190" t="s">
        <v>721</v>
      </c>
      <c r="L558" s="191" t="str">
        <f>IF(K558="","",VLOOKUP(K558,Listas!$O$3:$P$37,2,FALSE))</f>
        <v>DIRECTOR(A) REGIONAL EL DORADO</v>
      </c>
      <c r="M558" s="190" t="s">
        <v>736</v>
      </c>
      <c r="N558" s="190" t="s">
        <v>1883</v>
      </c>
      <c r="O558" s="190" t="s">
        <v>21</v>
      </c>
      <c r="P558" s="190" t="s">
        <v>11</v>
      </c>
      <c r="Q558" s="190" t="s">
        <v>11</v>
      </c>
      <c r="R558" s="186" t="s">
        <v>14</v>
      </c>
      <c r="S558" s="190" t="s">
        <v>13</v>
      </c>
      <c r="T558" s="190" t="s">
        <v>13</v>
      </c>
      <c r="U558" s="190" t="s">
        <v>13</v>
      </c>
      <c r="V558" s="190" t="s">
        <v>13</v>
      </c>
      <c r="W558" s="190" t="s">
        <v>14</v>
      </c>
      <c r="X558" s="189" t="s">
        <v>745</v>
      </c>
      <c r="Y558" s="191" t="s">
        <v>22</v>
      </c>
      <c r="Z558" s="192">
        <v>41019</v>
      </c>
      <c r="AA558" s="192"/>
      <c r="AB558" s="193" t="s">
        <v>17</v>
      </c>
    </row>
    <row r="559" spans="1:28" s="156" customFormat="1" ht="118.95" customHeight="1" x14ac:dyDescent="0.25">
      <c r="A559" s="268">
        <f t="shared" si="8"/>
        <v>547</v>
      </c>
      <c r="B559" s="186" t="s">
        <v>46</v>
      </c>
      <c r="C559" s="187" t="s">
        <v>1217</v>
      </c>
      <c r="D559" s="187" t="s">
        <v>707</v>
      </c>
      <c r="E559" s="188" t="s">
        <v>2</v>
      </c>
      <c r="F559" s="189" t="s">
        <v>1872</v>
      </c>
      <c r="G559" s="190" t="s">
        <v>4</v>
      </c>
      <c r="H559" s="190" t="s">
        <v>32</v>
      </c>
      <c r="I559" s="190" t="s">
        <v>6</v>
      </c>
      <c r="J559" s="190" t="s">
        <v>1038</v>
      </c>
      <c r="K559" s="190" t="s">
        <v>721</v>
      </c>
      <c r="L559" s="191" t="str">
        <f>IF(K559="","",VLOOKUP(K559,Listas!$O$3:$P$37,2,FALSE))</f>
        <v>DIRECTOR(A) REGIONAL EL DORADO</v>
      </c>
      <c r="M559" s="190" t="s">
        <v>736</v>
      </c>
      <c r="N559" s="190" t="s">
        <v>1884</v>
      </c>
      <c r="O559" s="190" t="s">
        <v>10</v>
      </c>
      <c r="P559" s="190" t="s">
        <v>11</v>
      </c>
      <c r="Q559" s="190" t="s">
        <v>11</v>
      </c>
      <c r="R559" s="186" t="s">
        <v>14</v>
      </c>
      <c r="S559" s="190" t="s">
        <v>13</v>
      </c>
      <c r="T559" s="190" t="s">
        <v>13</v>
      </c>
      <c r="U559" s="190" t="s">
        <v>13</v>
      </c>
      <c r="V559" s="190" t="s">
        <v>13</v>
      </c>
      <c r="W559" s="190" t="s">
        <v>14</v>
      </c>
      <c r="X559" s="189" t="s">
        <v>746</v>
      </c>
      <c r="Y559" s="191" t="s">
        <v>16</v>
      </c>
      <c r="Z559" s="192">
        <v>41019</v>
      </c>
      <c r="AA559" s="192"/>
      <c r="AB559" s="193" t="s">
        <v>17</v>
      </c>
    </row>
    <row r="560" spans="1:28" s="156" customFormat="1" ht="118.95" customHeight="1" x14ac:dyDescent="0.25">
      <c r="A560" s="268">
        <f t="shared" si="8"/>
        <v>548</v>
      </c>
      <c r="B560" s="186" t="s">
        <v>46</v>
      </c>
      <c r="C560" s="187" t="s">
        <v>584</v>
      </c>
      <c r="D560" s="187" t="s">
        <v>585</v>
      </c>
      <c r="E560" s="188" t="s">
        <v>2</v>
      </c>
      <c r="F560" s="189" t="s">
        <v>1885</v>
      </c>
      <c r="G560" s="190" t="s">
        <v>4</v>
      </c>
      <c r="H560" s="190" t="s">
        <v>5</v>
      </c>
      <c r="I560" s="190" t="s">
        <v>590</v>
      </c>
      <c r="J560" s="190" t="s">
        <v>1038</v>
      </c>
      <c r="K560" s="190" t="s">
        <v>721</v>
      </c>
      <c r="L560" s="191" t="str">
        <f>IF(K560="","",VLOOKUP(K560,Listas!$O$3:$P$37,2,FALSE))</f>
        <v>DIRECTOR(A) REGIONAL EL DORADO</v>
      </c>
      <c r="M560" s="190" t="s">
        <v>736</v>
      </c>
      <c r="N560" s="190" t="s">
        <v>747</v>
      </c>
      <c r="O560" s="190" t="s">
        <v>10</v>
      </c>
      <c r="P560" s="190" t="s">
        <v>11</v>
      </c>
      <c r="Q560" s="190" t="s">
        <v>11</v>
      </c>
      <c r="R560" s="186" t="s">
        <v>14</v>
      </c>
      <c r="S560" s="190" t="s">
        <v>13</v>
      </c>
      <c r="T560" s="190" t="s">
        <v>13</v>
      </c>
      <c r="U560" s="190" t="s">
        <v>13</v>
      </c>
      <c r="V560" s="190" t="s">
        <v>13</v>
      </c>
      <c r="W560" s="190" t="s">
        <v>14</v>
      </c>
      <c r="X560" s="189" t="s">
        <v>748</v>
      </c>
      <c r="Y560" s="191" t="s">
        <v>16</v>
      </c>
      <c r="Z560" s="192">
        <v>40910</v>
      </c>
      <c r="AA560" s="192"/>
      <c r="AB560" s="193" t="s">
        <v>17</v>
      </c>
    </row>
    <row r="561" spans="1:28" s="156" customFormat="1" ht="118.95" customHeight="1" x14ac:dyDescent="0.25">
      <c r="A561" s="268">
        <f t="shared" si="8"/>
        <v>549</v>
      </c>
      <c r="B561" s="186" t="s">
        <v>46</v>
      </c>
      <c r="C561" s="187" t="s">
        <v>578</v>
      </c>
      <c r="D561" s="187" t="s">
        <v>1905</v>
      </c>
      <c r="E561" s="188" t="s">
        <v>2</v>
      </c>
      <c r="F561" s="189" t="s">
        <v>749</v>
      </c>
      <c r="G561" s="190" t="s">
        <v>4</v>
      </c>
      <c r="H561" s="190" t="s">
        <v>5</v>
      </c>
      <c r="I561" s="190" t="s">
        <v>6</v>
      </c>
      <c r="J561" s="190" t="s">
        <v>1038</v>
      </c>
      <c r="K561" s="190" t="s">
        <v>721</v>
      </c>
      <c r="L561" s="191" t="str">
        <f>IF(K561="","",VLOOKUP(K561,Listas!$O$3:$P$37,2,FALSE))</f>
        <v>DIRECTOR(A) REGIONAL EL DORADO</v>
      </c>
      <c r="M561" s="190" t="s">
        <v>736</v>
      </c>
      <c r="N561" s="190" t="s">
        <v>750</v>
      </c>
      <c r="O561" s="190" t="s">
        <v>21</v>
      </c>
      <c r="P561" s="190" t="s">
        <v>11</v>
      </c>
      <c r="Q561" s="190" t="s">
        <v>11</v>
      </c>
      <c r="R561" s="186" t="s">
        <v>14</v>
      </c>
      <c r="S561" s="190" t="s">
        <v>13</v>
      </c>
      <c r="T561" s="190" t="s">
        <v>13</v>
      </c>
      <c r="U561" s="190" t="s">
        <v>13</v>
      </c>
      <c r="V561" s="190" t="s">
        <v>14</v>
      </c>
      <c r="W561" s="190" t="s">
        <v>14</v>
      </c>
      <c r="X561" s="189" t="s">
        <v>751</v>
      </c>
      <c r="Y561" s="191" t="s">
        <v>22</v>
      </c>
      <c r="Z561" s="192">
        <v>40847</v>
      </c>
      <c r="AA561" s="192"/>
      <c r="AB561" s="193" t="s">
        <v>17</v>
      </c>
    </row>
    <row r="562" spans="1:28" s="156" customFormat="1" ht="118.95" customHeight="1" x14ac:dyDescent="0.25">
      <c r="A562" s="268">
        <f t="shared" si="8"/>
        <v>550</v>
      </c>
      <c r="B562" s="186" t="s">
        <v>118</v>
      </c>
      <c r="C562" s="187" t="s">
        <v>1218</v>
      </c>
      <c r="D562" s="187" t="s">
        <v>1886</v>
      </c>
      <c r="E562" s="188" t="s">
        <v>2</v>
      </c>
      <c r="F562" s="189" t="s">
        <v>1887</v>
      </c>
      <c r="G562" s="190" t="s">
        <v>4</v>
      </c>
      <c r="H562" s="190" t="s">
        <v>5</v>
      </c>
      <c r="I562" s="190" t="s">
        <v>6</v>
      </c>
      <c r="J562" s="190" t="s">
        <v>1038</v>
      </c>
      <c r="K562" s="190" t="s">
        <v>721</v>
      </c>
      <c r="L562" s="191" t="str">
        <f>IF(K562="","",VLOOKUP(K562,Listas!$O$3:$P$37,2,FALSE))</f>
        <v>DIRECTOR(A) REGIONAL EL DORADO</v>
      </c>
      <c r="M562" s="190" t="s">
        <v>736</v>
      </c>
      <c r="N562" s="190" t="s">
        <v>752</v>
      </c>
      <c r="O562" s="190" t="s">
        <v>21</v>
      </c>
      <c r="P562" s="190" t="s">
        <v>11</v>
      </c>
      <c r="Q562" s="190" t="s">
        <v>11</v>
      </c>
      <c r="R562" s="186" t="s">
        <v>14</v>
      </c>
      <c r="S562" s="190" t="s">
        <v>13</v>
      </c>
      <c r="T562" s="190" t="s">
        <v>13</v>
      </c>
      <c r="U562" s="190" t="s">
        <v>13</v>
      </c>
      <c r="V562" s="190" t="s">
        <v>13</v>
      </c>
      <c r="W562" s="190" t="s">
        <v>14</v>
      </c>
      <c r="X562" s="189" t="s">
        <v>703</v>
      </c>
      <c r="Y562" s="191" t="s">
        <v>22</v>
      </c>
      <c r="Z562" s="192">
        <v>43236</v>
      </c>
      <c r="AA562" s="192"/>
      <c r="AB562" s="193" t="s">
        <v>17</v>
      </c>
    </row>
    <row r="563" spans="1:28" s="156" customFormat="1" ht="118.95" customHeight="1" x14ac:dyDescent="0.25">
      <c r="A563" s="268">
        <f t="shared" si="8"/>
        <v>551</v>
      </c>
      <c r="B563" s="186" t="s">
        <v>0</v>
      </c>
      <c r="C563" s="187" t="s">
        <v>1219</v>
      </c>
      <c r="D563" s="187" t="s">
        <v>1863</v>
      </c>
      <c r="E563" s="188" t="s">
        <v>2</v>
      </c>
      <c r="F563" s="189" t="s">
        <v>1887</v>
      </c>
      <c r="G563" s="190" t="s">
        <v>4</v>
      </c>
      <c r="H563" s="190" t="s">
        <v>5</v>
      </c>
      <c r="I563" s="190" t="s">
        <v>6</v>
      </c>
      <c r="J563" s="190" t="s">
        <v>1038</v>
      </c>
      <c r="K563" s="190" t="s">
        <v>721</v>
      </c>
      <c r="L563" s="191" t="str">
        <f>IF(K563="","",VLOOKUP(K563,Listas!$O$3:$P$37,2,FALSE))</f>
        <v>DIRECTOR(A) REGIONAL EL DORADO</v>
      </c>
      <c r="M563" s="190" t="s">
        <v>736</v>
      </c>
      <c r="N563" s="190" t="s">
        <v>752</v>
      </c>
      <c r="O563" s="190" t="s">
        <v>10</v>
      </c>
      <c r="P563" s="190" t="s">
        <v>11</v>
      </c>
      <c r="Q563" s="190" t="s">
        <v>11</v>
      </c>
      <c r="R563" s="186" t="s">
        <v>14</v>
      </c>
      <c r="S563" s="190" t="s">
        <v>13</v>
      </c>
      <c r="T563" s="190" t="s">
        <v>13</v>
      </c>
      <c r="U563" s="190" t="s">
        <v>13</v>
      </c>
      <c r="V563" s="190" t="s">
        <v>14</v>
      </c>
      <c r="W563" s="190" t="s">
        <v>14</v>
      </c>
      <c r="X563" s="189" t="s">
        <v>753</v>
      </c>
      <c r="Y563" s="191" t="s">
        <v>16</v>
      </c>
      <c r="Z563" s="192">
        <v>40847</v>
      </c>
      <c r="AA563" s="192"/>
      <c r="AB563" s="193" t="s">
        <v>17</v>
      </c>
    </row>
    <row r="564" spans="1:28" s="156" customFormat="1" ht="118.95" customHeight="1" x14ac:dyDescent="0.25">
      <c r="A564" s="268">
        <f t="shared" si="8"/>
        <v>552</v>
      </c>
      <c r="B564" s="186" t="s">
        <v>0</v>
      </c>
      <c r="C564" s="187" t="s">
        <v>579</v>
      </c>
      <c r="D564" s="187" t="s">
        <v>754</v>
      </c>
      <c r="E564" s="188" t="s">
        <v>2</v>
      </c>
      <c r="F564" s="189" t="s">
        <v>1887</v>
      </c>
      <c r="G564" s="190" t="s">
        <v>4</v>
      </c>
      <c r="H564" s="190" t="s">
        <v>5</v>
      </c>
      <c r="I564" s="190" t="s">
        <v>6</v>
      </c>
      <c r="J564" s="190" t="s">
        <v>1038</v>
      </c>
      <c r="K564" s="190" t="s">
        <v>721</v>
      </c>
      <c r="L564" s="191" t="str">
        <f>IF(K564="","",VLOOKUP(K564,Listas!$O$3:$P$37,2,FALSE))</f>
        <v>DIRECTOR(A) REGIONAL EL DORADO</v>
      </c>
      <c r="M564" s="190" t="s">
        <v>736</v>
      </c>
      <c r="N564" s="190" t="s">
        <v>752</v>
      </c>
      <c r="O564" s="190" t="s">
        <v>10</v>
      </c>
      <c r="P564" s="190" t="s">
        <v>11</v>
      </c>
      <c r="Q564" s="190" t="s">
        <v>11</v>
      </c>
      <c r="R564" s="186" t="s">
        <v>14</v>
      </c>
      <c r="S564" s="190" t="s">
        <v>13</v>
      </c>
      <c r="T564" s="190" t="s">
        <v>13</v>
      </c>
      <c r="U564" s="190" t="s">
        <v>13</v>
      </c>
      <c r="V564" s="190" t="s">
        <v>14</v>
      </c>
      <c r="W564" s="190" t="s">
        <v>14</v>
      </c>
      <c r="X564" s="189" t="s">
        <v>1888</v>
      </c>
      <c r="Y564" s="191" t="s">
        <v>16</v>
      </c>
      <c r="Z564" s="192">
        <v>40847</v>
      </c>
      <c r="AA564" s="192"/>
      <c r="AB564" s="193" t="s">
        <v>17</v>
      </c>
    </row>
    <row r="565" spans="1:28" s="156" customFormat="1" ht="118.95" customHeight="1" x14ac:dyDescent="0.25">
      <c r="A565" s="268">
        <f t="shared" si="8"/>
        <v>553</v>
      </c>
      <c r="B565" s="186" t="s">
        <v>46</v>
      </c>
      <c r="C565" s="187" t="s">
        <v>584</v>
      </c>
      <c r="D565" s="187" t="s">
        <v>585</v>
      </c>
      <c r="E565" s="188" t="s">
        <v>2</v>
      </c>
      <c r="F565" s="189" t="s">
        <v>1872</v>
      </c>
      <c r="G565" s="190" t="s">
        <v>4</v>
      </c>
      <c r="H565" s="190" t="s">
        <v>5</v>
      </c>
      <c r="I565" s="190" t="s">
        <v>6</v>
      </c>
      <c r="J565" s="190" t="s">
        <v>1038</v>
      </c>
      <c r="K565" s="190" t="s">
        <v>721</v>
      </c>
      <c r="L565" s="191" t="str">
        <f>IF(K565="","",VLOOKUP(K565,Listas!$O$3:$P$37,2,FALSE))</f>
        <v>DIRECTOR(A) REGIONAL EL DORADO</v>
      </c>
      <c r="M565" s="190" t="s">
        <v>736</v>
      </c>
      <c r="N565" s="190" t="s">
        <v>752</v>
      </c>
      <c r="O565" s="190" t="s">
        <v>10</v>
      </c>
      <c r="P565" s="190" t="s">
        <v>11</v>
      </c>
      <c r="Q565" s="190" t="s">
        <v>11</v>
      </c>
      <c r="R565" s="186" t="s">
        <v>14</v>
      </c>
      <c r="S565" s="190" t="s">
        <v>13</v>
      </c>
      <c r="T565" s="190" t="s">
        <v>13</v>
      </c>
      <c r="U565" s="190" t="s">
        <v>13</v>
      </c>
      <c r="V565" s="190" t="s">
        <v>13</v>
      </c>
      <c r="W565" s="190" t="s">
        <v>14</v>
      </c>
      <c r="X565" s="189" t="s">
        <v>1889</v>
      </c>
      <c r="Y565" s="191" t="s">
        <v>16</v>
      </c>
      <c r="Z565" s="192">
        <v>40928</v>
      </c>
      <c r="AA565" s="192"/>
      <c r="AB565" s="193" t="s">
        <v>17</v>
      </c>
    </row>
    <row r="566" spans="1:28" s="156" customFormat="1" ht="118.95" customHeight="1" x14ac:dyDescent="0.25">
      <c r="A566" s="268">
        <f t="shared" si="8"/>
        <v>554</v>
      </c>
      <c r="B566" s="186" t="s">
        <v>46</v>
      </c>
      <c r="C566" s="187" t="s">
        <v>586</v>
      </c>
      <c r="D566" s="187" t="s">
        <v>654</v>
      </c>
      <c r="E566" s="188" t="s">
        <v>2</v>
      </c>
      <c r="F566" s="189" t="s">
        <v>1890</v>
      </c>
      <c r="G566" s="190" t="s">
        <v>4</v>
      </c>
      <c r="H566" s="190" t="s">
        <v>32</v>
      </c>
      <c r="I566" s="190" t="s">
        <v>6</v>
      </c>
      <c r="J566" s="190" t="s">
        <v>1038</v>
      </c>
      <c r="K566" s="190" t="s">
        <v>721</v>
      </c>
      <c r="L566" s="191" t="str">
        <f>IF(K566="","",VLOOKUP(K566,Listas!$O$3:$P$37,2,FALSE))</f>
        <v>DIRECTOR(A) REGIONAL EL DORADO</v>
      </c>
      <c r="M566" s="190" t="s">
        <v>736</v>
      </c>
      <c r="N566" s="190" t="s">
        <v>1891</v>
      </c>
      <c r="O566" s="190" t="s">
        <v>21</v>
      </c>
      <c r="P566" s="190" t="s">
        <v>11</v>
      </c>
      <c r="Q566" s="190" t="s">
        <v>11</v>
      </c>
      <c r="R566" s="186" t="s">
        <v>14</v>
      </c>
      <c r="S566" s="190" t="s">
        <v>13</v>
      </c>
      <c r="T566" s="190" t="s">
        <v>14</v>
      </c>
      <c r="U566" s="190" t="s">
        <v>14</v>
      </c>
      <c r="V566" s="190" t="s">
        <v>14</v>
      </c>
      <c r="W566" s="190" t="s">
        <v>14</v>
      </c>
      <c r="X566" s="189" t="s">
        <v>1892</v>
      </c>
      <c r="Y566" s="191" t="s">
        <v>22</v>
      </c>
      <c r="Z566" s="192">
        <v>41019</v>
      </c>
      <c r="AA566" s="192"/>
      <c r="AB566" s="193" t="s">
        <v>17</v>
      </c>
    </row>
    <row r="567" spans="1:28" s="156" customFormat="1" ht="118.95" customHeight="1" x14ac:dyDescent="0.25">
      <c r="A567" s="268">
        <f t="shared" si="8"/>
        <v>555</v>
      </c>
      <c r="B567" s="186" t="s">
        <v>46</v>
      </c>
      <c r="C567" s="187" t="s">
        <v>778</v>
      </c>
      <c r="D567" s="187" t="s">
        <v>1280</v>
      </c>
      <c r="E567" s="188" t="s">
        <v>2</v>
      </c>
      <c r="F567" s="189" t="s">
        <v>1885</v>
      </c>
      <c r="G567" s="190" t="s">
        <v>4</v>
      </c>
      <c r="H567" s="190" t="s">
        <v>63</v>
      </c>
      <c r="I567" s="190" t="s">
        <v>6</v>
      </c>
      <c r="J567" s="190" t="s">
        <v>1038</v>
      </c>
      <c r="K567" s="190" t="s">
        <v>721</v>
      </c>
      <c r="L567" s="191" t="str">
        <f>IF(K567="","",VLOOKUP(K567,Listas!$O$3:$P$37,2,FALSE))</f>
        <v>DIRECTOR(A) REGIONAL EL DORADO</v>
      </c>
      <c r="M567" s="190" t="s">
        <v>736</v>
      </c>
      <c r="N567" s="190" t="s">
        <v>755</v>
      </c>
      <c r="O567" s="190" t="s">
        <v>78</v>
      </c>
      <c r="P567" s="190" t="s">
        <v>11</v>
      </c>
      <c r="Q567" s="190" t="s">
        <v>11</v>
      </c>
      <c r="R567" s="186" t="s">
        <v>14</v>
      </c>
      <c r="S567" s="190" t="s">
        <v>13</v>
      </c>
      <c r="T567" s="190" t="s">
        <v>13</v>
      </c>
      <c r="U567" s="190" t="s">
        <v>13</v>
      </c>
      <c r="V567" s="190" t="s">
        <v>13</v>
      </c>
      <c r="W567" s="190" t="s">
        <v>14</v>
      </c>
      <c r="X567" s="189" t="s">
        <v>1893</v>
      </c>
      <c r="Y567" s="191" t="s">
        <v>369</v>
      </c>
      <c r="Z567" s="192">
        <v>40847</v>
      </c>
      <c r="AA567" s="192"/>
      <c r="AB567" s="193" t="s">
        <v>17</v>
      </c>
    </row>
    <row r="568" spans="1:28" s="156" customFormat="1" ht="118.95" customHeight="1" x14ac:dyDescent="0.25">
      <c r="A568" s="268">
        <f t="shared" si="8"/>
        <v>556</v>
      </c>
      <c r="B568" s="186" t="s">
        <v>46</v>
      </c>
      <c r="C568" s="187" t="s">
        <v>1224</v>
      </c>
      <c r="D568" s="187" t="s">
        <v>1281</v>
      </c>
      <c r="E568" s="188" t="s">
        <v>2</v>
      </c>
      <c r="F568" s="189" t="s">
        <v>1885</v>
      </c>
      <c r="G568" s="190" t="s">
        <v>4</v>
      </c>
      <c r="H568" s="190" t="s">
        <v>32</v>
      </c>
      <c r="I568" s="190" t="s">
        <v>6</v>
      </c>
      <c r="J568" s="190" t="s">
        <v>1038</v>
      </c>
      <c r="K568" s="190" t="s">
        <v>721</v>
      </c>
      <c r="L568" s="191" t="str">
        <f>IF(K568="","",VLOOKUP(K568,Listas!$O$3:$P$37,2,FALSE))</f>
        <v>DIRECTOR(A) REGIONAL EL DORADO</v>
      </c>
      <c r="M568" s="190" t="s">
        <v>736</v>
      </c>
      <c r="N568" s="190" t="s">
        <v>755</v>
      </c>
      <c r="O568" s="190" t="s">
        <v>78</v>
      </c>
      <c r="P568" s="190" t="s">
        <v>11</v>
      </c>
      <c r="Q568" s="190" t="s">
        <v>11</v>
      </c>
      <c r="R568" s="186" t="s">
        <v>14</v>
      </c>
      <c r="S568" s="190" t="s">
        <v>13</v>
      </c>
      <c r="T568" s="190" t="s">
        <v>13</v>
      </c>
      <c r="U568" s="190" t="s">
        <v>13</v>
      </c>
      <c r="V568" s="190" t="s">
        <v>13</v>
      </c>
      <c r="W568" s="190" t="s">
        <v>14</v>
      </c>
      <c r="X568" s="189" t="s">
        <v>1893</v>
      </c>
      <c r="Y568" s="191" t="s">
        <v>369</v>
      </c>
      <c r="Z568" s="192">
        <v>40847</v>
      </c>
      <c r="AA568" s="192"/>
      <c r="AB568" s="193" t="s">
        <v>17</v>
      </c>
    </row>
    <row r="569" spans="1:28" s="156" customFormat="1" ht="118.95" customHeight="1" x14ac:dyDescent="0.25">
      <c r="A569" s="268">
        <f t="shared" si="8"/>
        <v>557</v>
      </c>
      <c r="B569" s="186" t="s">
        <v>46</v>
      </c>
      <c r="C569" s="187" t="s">
        <v>578</v>
      </c>
      <c r="D569" s="187" t="s">
        <v>1903</v>
      </c>
      <c r="E569" s="188" t="s">
        <v>2</v>
      </c>
      <c r="F569" s="189" t="s">
        <v>756</v>
      </c>
      <c r="G569" s="190" t="s">
        <v>4</v>
      </c>
      <c r="H569" s="190" t="s">
        <v>5</v>
      </c>
      <c r="I569" s="190" t="s">
        <v>6</v>
      </c>
      <c r="J569" s="190" t="s">
        <v>1038</v>
      </c>
      <c r="K569" s="190" t="s">
        <v>721</v>
      </c>
      <c r="L569" s="191" t="str">
        <f>IF(K569="","",VLOOKUP(K569,Listas!$O$3:$P$37,2,FALSE))</f>
        <v>DIRECTOR(A) REGIONAL EL DORADO</v>
      </c>
      <c r="M569" s="190" t="s">
        <v>736</v>
      </c>
      <c r="N569" s="190" t="s">
        <v>1894</v>
      </c>
      <c r="O569" s="190" t="s">
        <v>21</v>
      </c>
      <c r="P569" s="190" t="s">
        <v>11</v>
      </c>
      <c r="Q569" s="190" t="s">
        <v>11</v>
      </c>
      <c r="R569" s="186" t="s">
        <v>14</v>
      </c>
      <c r="S569" s="190" t="s">
        <v>14</v>
      </c>
      <c r="T569" s="190" t="s">
        <v>13</v>
      </c>
      <c r="U569" s="190" t="s">
        <v>13</v>
      </c>
      <c r="V569" s="190" t="s">
        <v>14</v>
      </c>
      <c r="W569" s="190" t="s">
        <v>14</v>
      </c>
      <c r="X569" s="189" t="s">
        <v>757</v>
      </c>
      <c r="Y569" s="191" t="s">
        <v>22</v>
      </c>
      <c r="Z569" s="192">
        <v>40847</v>
      </c>
      <c r="AA569" s="192"/>
      <c r="AB569" s="193" t="s">
        <v>17</v>
      </c>
    </row>
    <row r="570" spans="1:28" s="156" customFormat="1" ht="118.95" customHeight="1" x14ac:dyDescent="0.25">
      <c r="A570" s="268">
        <f t="shared" si="8"/>
        <v>558</v>
      </c>
      <c r="B570" s="186" t="s">
        <v>27</v>
      </c>
      <c r="C570" s="187" t="s">
        <v>28</v>
      </c>
      <c r="D570" s="187" t="s">
        <v>193</v>
      </c>
      <c r="E570" s="188" t="s">
        <v>2</v>
      </c>
      <c r="F570" s="189" t="s">
        <v>758</v>
      </c>
      <c r="G570" s="190" t="s">
        <v>4</v>
      </c>
      <c r="H570" s="190" t="s">
        <v>63</v>
      </c>
      <c r="I570" s="190" t="s">
        <v>6</v>
      </c>
      <c r="J570" s="190" t="s">
        <v>1038</v>
      </c>
      <c r="K570" s="190" t="s">
        <v>721</v>
      </c>
      <c r="L570" s="191" t="str">
        <f>IF(K570="","",VLOOKUP(K570,Listas!$O$3:$P$37,2,FALSE))</f>
        <v>DIRECTOR(A) REGIONAL EL DORADO</v>
      </c>
      <c r="M570" s="190" t="s">
        <v>736</v>
      </c>
      <c r="N570" s="190" t="s">
        <v>1895</v>
      </c>
      <c r="O570" s="190" t="s">
        <v>21</v>
      </c>
      <c r="P570" s="190" t="s">
        <v>11</v>
      </c>
      <c r="Q570" s="190" t="s">
        <v>11</v>
      </c>
      <c r="R570" s="186" t="s">
        <v>14</v>
      </c>
      <c r="S570" s="190" t="s">
        <v>14</v>
      </c>
      <c r="T570" s="190" t="s">
        <v>14</v>
      </c>
      <c r="U570" s="190" t="s">
        <v>14</v>
      </c>
      <c r="V570" s="190" t="s">
        <v>14</v>
      </c>
      <c r="W570" s="190" t="s">
        <v>14</v>
      </c>
      <c r="X570" s="189" t="s">
        <v>195</v>
      </c>
      <c r="Y570" s="191" t="s">
        <v>22</v>
      </c>
      <c r="Z570" s="192">
        <v>40847</v>
      </c>
      <c r="AA570" s="192"/>
      <c r="AB570" s="193" t="s">
        <v>17</v>
      </c>
    </row>
    <row r="571" spans="1:28" s="156" customFormat="1" ht="118.95" customHeight="1" x14ac:dyDescent="0.25">
      <c r="A571" s="268">
        <f t="shared" si="8"/>
        <v>559</v>
      </c>
      <c r="B571" s="186" t="s">
        <v>27</v>
      </c>
      <c r="C571" s="187" t="s">
        <v>29</v>
      </c>
      <c r="D571" s="187" t="s">
        <v>629</v>
      </c>
      <c r="E571" s="188" t="s">
        <v>2</v>
      </c>
      <c r="F571" s="189" t="s">
        <v>1885</v>
      </c>
      <c r="G571" s="190" t="s">
        <v>4</v>
      </c>
      <c r="H571" s="190" t="s">
        <v>5</v>
      </c>
      <c r="I571" s="190" t="s">
        <v>6</v>
      </c>
      <c r="J571" s="190" t="s">
        <v>1038</v>
      </c>
      <c r="K571" s="190" t="s">
        <v>721</v>
      </c>
      <c r="L571" s="191" t="str">
        <f>IF(K571="","",VLOOKUP(K571,Listas!$O$3:$P$37,2,FALSE))</f>
        <v>DIRECTOR(A) REGIONAL EL DORADO</v>
      </c>
      <c r="M571" s="190" t="s">
        <v>736</v>
      </c>
      <c r="N571" s="190" t="s">
        <v>759</v>
      </c>
      <c r="O571" s="190" t="s">
        <v>21</v>
      </c>
      <c r="P571" s="190" t="s">
        <v>11</v>
      </c>
      <c r="Q571" s="190" t="s">
        <v>11</v>
      </c>
      <c r="R571" s="186" t="s">
        <v>14</v>
      </c>
      <c r="S571" s="190" t="s">
        <v>14</v>
      </c>
      <c r="T571" s="190" t="s">
        <v>14</v>
      </c>
      <c r="U571" s="190" t="s">
        <v>14</v>
      </c>
      <c r="V571" s="190" t="s">
        <v>14</v>
      </c>
      <c r="W571" s="190" t="s">
        <v>14</v>
      </c>
      <c r="X571" s="189" t="s">
        <v>708</v>
      </c>
      <c r="Y571" s="191" t="s">
        <v>22</v>
      </c>
      <c r="Z571" s="192">
        <v>40847</v>
      </c>
      <c r="AA571" s="192"/>
      <c r="AB571" s="193" t="s">
        <v>17</v>
      </c>
    </row>
    <row r="572" spans="1:28" s="156" customFormat="1" ht="118.95" customHeight="1" x14ac:dyDescent="0.25">
      <c r="A572" s="268">
        <f t="shared" si="8"/>
        <v>560</v>
      </c>
      <c r="B572" s="186" t="s">
        <v>27</v>
      </c>
      <c r="C572" s="187" t="s">
        <v>1207</v>
      </c>
      <c r="D572" s="187" t="s">
        <v>760</v>
      </c>
      <c r="E572" s="188" t="s">
        <v>2</v>
      </c>
      <c r="F572" s="189" t="s">
        <v>1885</v>
      </c>
      <c r="G572" s="190" t="s">
        <v>4</v>
      </c>
      <c r="H572" s="190" t="s">
        <v>32</v>
      </c>
      <c r="I572" s="190" t="s">
        <v>6</v>
      </c>
      <c r="J572" s="190" t="s">
        <v>1038</v>
      </c>
      <c r="K572" s="190" t="s">
        <v>721</v>
      </c>
      <c r="L572" s="191" t="str">
        <f>IF(K572="","",VLOOKUP(K572,Listas!$O$3:$P$37,2,FALSE))</f>
        <v>DIRECTOR(A) REGIONAL EL DORADO</v>
      </c>
      <c r="M572" s="190" t="s">
        <v>736</v>
      </c>
      <c r="N572" s="190" t="s">
        <v>755</v>
      </c>
      <c r="O572" s="190" t="s">
        <v>21</v>
      </c>
      <c r="P572" s="190" t="s">
        <v>11</v>
      </c>
      <c r="Q572" s="190" t="s">
        <v>11</v>
      </c>
      <c r="R572" s="186" t="s">
        <v>14</v>
      </c>
      <c r="S572" s="190" t="s">
        <v>14</v>
      </c>
      <c r="T572" s="190" t="s">
        <v>14</v>
      </c>
      <c r="U572" s="190" t="s">
        <v>14</v>
      </c>
      <c r="V572" s="190" t="s">
        <v>14</v>
      </c>
      <c r="W572" s="190" t="s">
        <v>14</v>
      </c>
      <c r="X572" s="189" t="s">
        <v>709</v>
      </c>
      <c r="Y572" s="191" t="s">
        <v>22</v>
      </c>
      <c r="Z572" s="192">
        <v>40847</v>
      </c>
      <c r="AA572" s="192"/>
      <c r="AB572" s="193" t="s">
        <v>17</v>
      </c>
    </row>
    <row r="573" spans="1:28" s="156" customFormat="1" ht="118.95" customHeight="1" x14ac:dyDescent="0.25">
      <c r="A573" s="268">
        <f t="shared" si="8"/>
        <v>561</v>
      </c>
      <c r="B573" s="186" t="s">
        <v>379</v>
      </c>
      <c r="C573" s="187" t="s">
        <v>1221</v>
      </c>
      <c r="D573" s="187" t="s">
        <v>761</v>
      </c>
      <c r="E573" s="188" t="s">
        <v>2</v>
      </c>
      <c r="F573" s="189" t="s">
        <v>762</v>
      </c>
      <c r="G573" s="190" t="s">
        <v>4</v>
      </c>
      <c r="H573" s="190" t="s">
        <v>63</v>
      </c>
      <c r="I573" s="190" t="s">
        <v>6</v>
      </c>
      <c r="J573" s="190" t="s">
        <v>1038</v>
      </c>
      <c r="K573" s="190" t="s">
        <v>721</v>
      </c>
      <c r="L573" s="191" t="str">
        <f>IF(K573="","",VLOOKUP(K573,Listas!$O$3:$P$37,2,FALSE))</f>
        <v>DIRECTOR(A) REGIONAL EL DORADO</v>
      </c>
      <c r="M573" s="190" t="s">
        <v>736</v>
      </c>
      <c r="N573" s="190" t="s">
        <v>755</v>
      </c>
      <c r="O573" s="190" t="s">
        <v>10</v>
      </c>
      <c r="P573" s="190" t="s">
        <v>11</v>
      </c>
      <c r="Q573" s="190" t="s">
        <v>11</v>
      </c>
      <c r="R573" s="186" t="s">
        <v>14</v>
      </c>
      <c r="S573" s="190" t="s">
        <v>14</v>
      </c>
      <c r="T573" s="190" t="s">
        <v>14</v>
      </c>
      <c r="U573" s="190" t="s">
        <v>14</v>
      </c>
      <c r="V573" s="190" t="s">
        <v>14</v>
      </c>
      <c r="W573" s="190" t="s">
        <v>14</v>
      </c>
      <c r="X573" s="189" t="s">
        <v>1896</v>
      </c>
      <c r="Y573" s="191" t="s">
        <v>16</v>
      </c>
      <c r="Z573" s="192">
        <v>40910</v>
      </c>
      <c r="AA573" s="192"/>
      <c r="AB573" s="193" t="s">
        <v>17</v>
      </c>
    </row>
    <row r="574" spans="1:28" s="156" customFormat="1" ht="118.95" customHeight="1" x14ac:dyDescent="0.25">
      <c r="A574" s="268">
        <f t="shared" si="8"/>
        <v>562</v>
      </c>
      <c r="B574" s="186" t="s">
        <v>272</v>
      </c>
      <c r="C574" s="187" t="s">
        <v>1644</v>
      </c>
      <c r="D574" s="187" t="s">
        <v>651</v>
      </c>
      <c r="E574" s="188" t="s">
        <v>2</v>
      </c>
      <c r="F574" s="189" t="s">
        <v>1897</v>
      </c>
      <c r="G574" s="190" t="s">
        <v>4</v>
      </c>
      <c r="H574" s="190" t="s">
        <v>5</v>
      </c>
      <c r="I574" s="190" t="s">
        <v>6</v>
      </c>
      <c r="J574" s="190" t="s">
        <v>1038</v>
      </c>
      <c r="K574" s="190" t="s">
        <v>721</v>
      </c>
      <c r="L574" s="191" t="str">
        <f>IF(K574="","",VLOOKUP(K574,Listas!$O$3:$P$37,2,FALSE))</f>
        <v>DIRECTOR(A) REGIONAL EL DORADO</v>
      </c>
      <c r="M574" s="190" t="s">
        <v>736</v>
      </c>
      <c r="N574" s="190" t="s">
        <v>755</v>
      </c>
      <c r="O574" s="190" t="s">
        <v>10</v>
      </c>
      <c r="P574" s="190" t="s">
        <v>35</v>
      </c>
      <c r="Q574" s="190" t="s">
        <v>35</v>
      </c>
      <c r="R574" s="186" t="s">
        <v>14</v>
      </c>
      <c r="S574" s="190" t="s">
        <v>13</v>
      </c>
      <c r="T574" s="190" t="s">
        <v>13</v>
      </c>
      <c r="U574" s="190" t="s">
        <v>13</v>
      </c>
      <c r="V574" s="190" t="s">
        <v>14</v>
      </c>
      <c r="W574" s="190" t="s">
        <v>14</v>
      </c>
      <c r="X574" s="189" t="s">
        <v>1898</v>
      </c>
      <c r="Y574" s="191" t="s">
        <v>347</v>
      </c>
      <c r="Z574" s="192">
        <v>43236</v>
      </c>
      <c r="AA574" s="192"/>
      <c r="AB574" s="193" t="s">
        <v>17</v>
      </c>
    </row>
    <row r="575" spans="1:28" s="156" customFormat="1" ht="118.95" customHeight="1" x14ac:dyDescent="0.25">
      <c r="A575" s="268">
        <f t="shared" si="8"/>
        <v>563</v>
      </c>
      <c r="B575" s="186" t="s">
        <v>0</v>
      </c>
      <c r="C575" s="187" t="s">
        <v>1208</v>
      </c>
      <c r="D575" s="187" t="s">
        <v>1902</v>
      </c>
      <c r="E575" s="188" t="s">
        <v>2</v>
      </c>
      <c r="F575" s="189" t="s">
        <v>763</v>
      </c>
      <c r="G575" s="190" t="s">
        <v>4</v>
      </c>
      <c r="H575" s="190" t="s">
        <v>63</v>
      </c>
      <c r="I575" s="190" t="s">
        <v>6</v>
      </c>
      <c r="J575" s="190" t="s">
        <v>1038</v>
      </c>
      <c r="K575" s="190" t="s">
        <v>721</v>
      </c>
      <c r="L575" s="191" t="str">
        <f>IF(K575="","",VLOOKUP(K575,Listas!$O$3:$P$37,2,FALSE))</f>
        <v>DIRECTOR(A) REGIONAL EL DORADO</v>
      </c>
      <c r="M575" s="190" t="s">
        <v>736</v>
      </c>
      <c r="N575" s="190" t="s">
        <v>1899</v>
      </c>
      <c r="O575" s="190" t="s">
        <v>21</v>
      </c>
      <c r="P575" s="190" t="s">
        <v>11</v>
      </c>
      <c r="Q575" s="190" t="s">
        <v>11</v>
      </c>
      <c r="R575" s="186" t="s">
        <v>14</v>
      </c>
      <c r="S575" s="190" t="s">
        <v>14</v>
      </c>
      <c r="T575" s="190" t="s">
        <v>14</v>
      </c>
      <c r="U575" s="190" t="s">
        <v>14</v>
      </c>
      <c r="V575" s="190" t="s">
        <v>14</v>
      </c>
      <c r="W575" s="190" t="s">
        <v>14</v>
      </c>
      <c r="X575" s="189" t="s">
        <v>701</v>
      </c>
      <c r="Y575" s="191" t="s">
        <v>22</v>
      </c>
      <c r="Z575" s="192">
        <v>42865</v>
      </c>
      <c r="AA575" s="192"/>
      <c r="AB575" s="193" t="s">
        <v>17</v>
      </c>
    </row>
    <row r="576" spans="1:28" s="156" customFormat="1" ht="118.95" customHeight="1" x14ac:dyDescent="0.25">
      <c r="A576" s="268">
        <f t="shared" si="8"/>
        <v>564</v>
      </c>
      <c r="B576" s="186" t="s">
        <v>27</v>
      </c>
      <c r="C576" s="187" t="s">
        <v>574</v>
      </c>
      <c r="D576" s="187" t="s">
        <v>575</v>
      </c>
      <c r="E576" s="188" t="s">
        <v>2</v>
      </c>
      <c r="F576" s="189" t="s">
        <v>1900</v>
      </c>
      <c r="G576" s="190" t="s">
        <v>4</v>
      </c>
      <c r="H576" s="190" t="s">
        <v>32</v>
      </c>
      <c r="I576" s="190" t="s">
        <v>6</v>
      </c>
      <c r="J576" s="190" t="s">
        <v>1038</v>
      </c>
      <c r="K576" s="190" t="s">
        <v>721</v>
      </c>
      <c r="L576" s="191" t="str">
        <f>IF(K576="","",VLOOKUP(K576,Listas!$O$3:$P$37,2,FALSE))</f>
        <v>DIRECTOR(A) REGIONAL EL DORADO</v>
      </c>
      <c r="M576" s="190" t="s">
        <v>736</v>
      </c>
      <c r="N576" s="190" t="s">
        <v>764</v>
      </c>
      <c r="O576" s="190" t="s">
        <v>21</v>
      </c>
      <c r="P576" s="190" t="s">
        <v>11</v>
      </c>
      <c r="Q576" s="190" t="s">
        <v>11</v>
      </c>
      <c r="R576" s="186" t="s">
        <v>14</v>
      </c>
      <c r="S576" s="190" t="s">
        <v>13</v>
      </c>
      <c r="T576" s="190" t="s">
        <v>14</v>
      </c>
      <c r="U576" s="190" t="s">
        <v>14</v>
      </c>
      <c r="V576" s="190" t="s">
        <v>14</v>
      </c>
      <c r="W576" s="190" t="s">
        <v>14</v>
      </c>
      <c r="X576" s="189" t="s">
        <v>702</v>
      </c>
      <c r="Y576" s="191" t="s">
        <v>22</v>
      </c>
      <c r="Z576" s="192">
        <v>40847</v>
      </c>
      <c r="AA576" s="192"/>
      <c r="AB576" s="193" t="s">
        <v>17</v>
      </c>
    </row>
    <row r="577" spans="1:28" s="156" customFormat="1" ht="118.95" customHeight="1" x14ac:dyDescent="0.25">
      <c r="A577" s="268">
        <f t="shared" si="8"/>
        <v>565</v>
      </c>
      <c r="B577" s="186" t="s">
        <v>27</v>
      </c>
      <c r="C577" s="187" t="s">
        <v>1209</v>
      </c>
      <c r="D577" s="187" t="s">
        <v>1901</v>
      </c>
      <c r="E577" s="188" t="s">
        <v>2</v>
      </c>
      <c r="F577" s="189" t="s">
        <v>765</v>
      </c>
      <c r="G577" s="190" t="s">
        <v>4</v>
      </c>
      <c r="H577" s="190" t="s">
        <v>5</v>
      </c>
      <c r="I577" s="190" t="s">
        <v>81</v>
      </c>
      <c r="J577" s="190" t="s">
        <v>1038</v>
      </c>
      <c r="K577" s="190" t="s">
        <v>721</v>
      </c>
      <c r="L577" s="191" t="str">
        <f>IF(K577="","",VLOOKUP(K577,Listas!$O$3:$P$37,2,FALSE))</f>
        <v>DIRECTOR(A) REGIONAL EL DORADO</v>
      </c>
      <c r="M577" s="190" t="s">
        <v>736</v>
      </c>
      <c r="N577" s="190" t="s">
        <v>766</v>
      </c>
      <c r="O577" s="190" t="s">
        <v>21</v>
      </c>
      <c r="P577" s="190" t="s">
        <v>11</v>
      </c>
      <c r="Q577" s="190" t="s">
        <v>11</v>
      </c>
      <c r="R577" s="186" t="s">
        <v>14</v>
      </c>
      <c r="S577" s="190" t="s">
        <v>13</v>
      </c>
      <c r="T577" s="190" t="s">
        <v>14</v>
      </c>
      <c r="U577" s="190" t="s">
        <v>14</v>
      </c>
      <c r="V577" s="190" t="s">
        <v>14</v>
      </c>
      <c r="W577" s="190" t="s">
        <v>14</v>
      </c>
      <c r="X577" s="189" t="s">
        <v>610</v>
      </c>
      <c r="Y577" s="191" t="s">
        <v>22</v>
      </c>
      <c r="Z577" s="192">
        <v>40847</v>
      </c>
      <c r="AA577" s="192"/>
      <c r="AB577" s="193" t="s">
        <v>17</v>
      </c>
    </row>
    <row r="578" spans="1:28" s="156" customFormat="1" ht="118.95" customHeight="1" x14ac:dyDescent="0.25">
      <c r="A578" s="268">
        <f t="shared" si="8"/>
        <v>566</v>
      </c>
      <c r="B578" s="186" t="s">
        <v>236</v>
      </c>
      <c r="C578" s="187" t="s">
        <v>775</v>
      </c>
      <c r="D578" s="187" t="s">
        <v>1904</v>
      </c>
      <c r="E578" s="188" t="s">
        <v>2</v>
      </c>
      <c r="F578" s="189" t="s">
        <v>767</v>
      </c>
      <c r="G578" s="190" t="s">
        <v>4</v>
      </c>
      <c r="H578" s="190" t="s">
        <v>63</v>
      </c>
      <c r="I578" s="190" t="s">
        <v>6</v>
      </c>
      <c r="J578" s="190" t="s">
        <v>1038</v>
      </c>
      <c r="K578" s="190" t="s">
        <v>721</v>
      </c>
      <c r="L578" s="191" t="str">
        <f>IF(K578="","",VLOOKUP(K578,Listas!$O$3:$P$37,2,FALSE))</f>
        <v>DIRECTOR(A) REGIONAL EL DORADO</v>
      </c>
      <c r="M578" s="190" t="s">
        <v>736</v>
      </c>
      <c r="N578" s="190" t="s">
        <v>1906</v>
      </c>
      <c r="O578" s="190" t="s">
        <v>21</v>
      </c>
      <c r="P578" s="190" t="s">
        <v>11</v>
      </c>
      <c r="Q578" s="190" t="s">
        <v>11</v>
      </c>
      <c r="R578" s="186" t="s">
        <v>14</v>
      </c>
      <c r="S578" s="190" t="s">
        <v>13</v>
      </c>
      <c r="T578" s="190" t="s">
        <v>14</v>
      </c>
      <c r="U578" s="190" t="s">
        <v>14</v>
      </c>
      <c r="V578" s="190" t="s">
        <v>14</v>
      </c>
      <c r="W578" s="190" t="s">
        <v>14</v>
      </c>
      <c r="X578" s="189" t="s">
        <v>1852</v>
      </c>
      <c r="Y578" s="191" t="s">
        <v>22</v>
      </c>
      <c r="Z578" s="192">
        <v>40847</v>
      </c>
      <c r="AA578" s="192"/>
      <c r="AB578" s="193" t="s">
        <v>17</v>
      </c>
    </row>
    <row r="579" spans="1:28" s="156" customFormat="1" ht="118.95" customHeight="1" x14ac:dyDescent="0.25">
      <c r="A579" s="268">
        <f t="shared" si="8"/>
        <v>567</v>
      </c>
      <c r="B579" s="186" t="s">
        <v>101</v>
      </c>
      <c r="C579" s="187" t="s">
        <v>1230</v>
      </c>
      <c r="D579" s="187" t="s">
        <v>1645</v>
      </c>
      <c r="E579" s="188" t="s">
        <v>357</v>
      </c>
      <c r="F579" s="189" t="s">
        <v>1646</v>
      </c>
      <c r="G579" s="190" t="s">
        <v>4</v>
      </c>
      <c r="H579" s="190" t="s">
        <v>32</v>
      </c>
      <c r="I579" s="190" t="s">
        <v>81</v>
      </c>
      <c r="J579" s="190" t="s">
        <v>1038</v>
      </c>
      <c r="K579" s="190" t="s">
        <v>721</v>
      </c>
      <c r="L579" s="191" t="str">
        <f>IF(K579="","",VLOOKUP(K579,Listas!$O$3:$P$37,2,FALSE))</f>
        <v>DIRECTOR(A) REGIONAL EL DORADO</v>
      </c>
      <c r="M579" s="190" t="s">
        <v>1647</v>
      </c>
      <c r="N579" s="190" t="s">
        <v>1907</v>
      </c>
      <c r="O579" s="190" t="s">
        <v>10</v>
      </c>
      <c r="P579" s="190" t="s">
        <v>12</v>
      </c>
      <c r="Q579" s="190" t="s">
        <v>12</v>
      </c>
      <c r="R579" s="186" t="s">
        <v>13</v>
      </c>
      <c r="S579" s="190" t="s">
        <v>13</v>
      </c>
      <c r="T579" s="190" t="s">
        <v>14</v>
      </c>
      <c r="U579" s="190" t="s">
        <v>14</v>
      </c>
      <c r="V579" s="190" t="s">
        <v>13</v>
      </c>
      <c r="W579" s="190" t="s">
        <v>14</v>
      </c>
      <c r="X579" s="189" t="s">
        <v>39</v>
      </c>
      <c r="Y579" s="191" t="s">
        <v>397</v>
      </c>
      <c r="Z579" s="192">
        <v>40847</v>
      </c>
      <c r="AA579" s="192"/>
      <c r="AB579" s="193" t="s">
        <v>17</v>
      </c>
    </row>
    <row r="580" spans="1:28" s="156" customFormat="1" ht="118.95" customHeight="1" x14ac:dyDescent="0.25">
      <c r="A580" s="268">
        <f t="shared" si="8"/>
        <v>568</v>
      </c>
      <c r="B580" s="186" t="s">
        <v>101</v>
      </c>
      <c r="C580" s="187" t="s">
        <v>1231</v>
      </c>
      <c r="D580" s="187" t="s">
        <v>1908</v>
      </c>
      <c r="E580" s="188" t="s">
        <v>1406</v>
      </c>
      <c r="F580" s="189" t="s">
        <v>768</v>
      </c>
      <c r="G580" s="190" t="s">
        <v>4</v>
      </c>
      <c r="H580" s="190" t="s">
        <v>32</v>
      </c>
      <c r="I580" s="190" t="s">
        <v>81</v>
      </c>
      <c r="J580" s="190" t="s">
        <v>1038</v>
      </c>
      <c r="K580" s="190" t="s">
        <v>721</v>
      </c>
      <c r="L580" s="191" t="str">
        <f>IF(K580="","",VLOOKUP(K580,Listas!$O$3:$P$37,2,FALSE))</f>
        <v>DIRECTOR(A) REGIONAL EL DORADO</v>
      </c>
      <c r="M580" s="190" t="s">
        <v>736</v>
      </c>
      <c r="N580" s="190" t="s">
        <v>1909</v>
      </c>
      <c r="O580" s="190" t="s">
        <v>10</v>
      </c>
      <c r="P580" s="190" t="s">
        <v>12</v>
      </c>
      <c r="Q580" s="190" t="s">
        <v>12</v>
      </c>
      <c r="R580" s="186" t="s">
        <v>14</v>
      </c>
      <c r="S580" s="190" t="s">
        <v>13</v>
      </c>
      <c r="T580" s="190" t="s">
        <v>13</v>
      </c>
      <c r="U580" s="190" t="s">
        <v>14</v>
      </c>
      <c r="V580" s="190" t="s">
        <v>13</v>
      </c>
      <c r="W580" s="190" t="s">
        <v>14</v>
      </c>
      <c r="X580" s="189" t="s">
        <v>39</v>
      </c>
      <c r="Y580" s="191" t="s">
        <v>397</v>
      </c>
      <c r="Z580" s="192">
        <v>40847</v>
      </c>
      <c r="AA580" s="192"/>
      <c r="AB580" s="193" t="s">
        <v>17</v>
      </c>
    </row>
    <row r="581" spans="1:28" s="156" customFormat="1" ht="118.95" customHeight="1" x14ac:dyDescent="0.25">
      <c r="A581" s="268">
        <f t="shared" si="8"/>
        <v>569</v>
      </c>
      <c r="B581" s="186" t="s">
        <v>1056</v>
      </c>
      <c r="C581" s="187" t="s">
        <v>1057</v>
      </c>
      <c r="D581" s="187" t="s">
        <v>1648</v>
      </c>
      <c r="E581" s="188" t="s">
        <v>357</v>
      </c>
      <c r="F581" s="189" t="s">
        <v>768</v>
      </c>
      <c r="G581" s="190" t="s">
        <v>4</v>
      </c>
      <c r="H581" s="190" t="s">
        <v>32</v>
      </c>
      <c r="I581" s="190" t="s">
        <v>81</v>
      </c>
      <c r="J581" s="190" t="s">
        <v>1038</v>
      </c>
      <c r="K581" s="190" t="s">
        <v>721</v>
      </c>
      <c r="L581" s="191" t="str">
        <f>IF(K581="","",VLOOKUP(K581,Listas!$O$3:$P$37,2,FALSE))</f>
        <v>DIRECTOR(A) REGIONAL EL DORADO</v>
      </c>
      <c r="M581" s="190" t="s">
        <v>736</v>
      </c>
      <c r="N581" s="190" t="s">
        <v>1649</v>
      </c>
      <c r="O581" s="190" t="s">
        <v>10</v>
      </c>
      <c r="P581" s="190" t="s">
        <v>12</v>
      </c>
      <c r="Q581" s="190" t="s">
        <v>12</v>
      </c>
      <c r="R581" s="186" t="s">
        <v>13</v>
      </c>
      <c r="S581" s="190" t="s">
        <v>13</v>
      </c>
      <c r="T581" s="190" t="s">
        <v>14</v>
      </c>
      <c r="U581" s="190" t="s">
        <v>14</v>
      </c>
      <c r="V581" s="190" t="s">
        <v>13</v>
      </c>
      <c r="W581" s="190" t="s">
        <v>14</v>
      </c>
      <c r="X581" s="189" t="s">
        <v>39</v>
      </c>
      <c r="Y581" s="191" t="s">
        <v>22</v>
      </c>
      <c r="Z581" s="192">
        <v>40847</v>
      </c>
      <c r="AA581" s="192"/>
      <c r="AB581" s="193" t="s">
        <v>17</v>
      </c>
    </row>
    <row r="582" spans="1:28" s="156" customFormat="1" ht="118.95" customHeight="1" x14ac:dyDescent="0.25">
      <c r="A582" s="268">
        <f t="shared" si="8"/>
        <v>570</v>
      </c>
      <c r="B582" s="186" t="s">
        <v>2</v>
      </c>
      <c r="C582" s="187" t="s">
        <v>1650</v>
      </c>
      <c r="D582" s="187" t="s">
        <v>1651</v>
      </c>
      <c r="E582" s="188" t="s">
        <v>2</v>
      </c>
      <c r="F582" s="189" t="s">
        <v>1417</v>
      </c>
      <c r="G582" s="190" t="s">
        <v>49</v>
      </c>
      <c r="H582" s="190" t="s">
        <v>63</v>
      </c>
      <c r="I582" s="190" t="s">
        <v>81</v>
      </c>
      <c r="J582" s="190" t="s">
        <v>1038</v>
      </c>
      <c r="K582" s="190" t="s">
        <v>721</v>
      </c>
      <c r="L582" s="191" t="str">
        <f>IF(K582="","",VLOOKUP(K582,Listas!$O$3:$P$37,2,FALSE))</f>
        <v>DIRECTOR(A) REGIONAL EL DORADO</v>
      </c>
      <c r="M582" s="190" t="s">
        <v>1511</v>
      </c>
      <c r="N582" s="190" t="s">
        <v>1652</v>
      </c>
      <c r="O582" s="190" t="s">
        <v>10</v>
      </c>
      <c r="P582" s="190" t="s">
        <v>35</v>
      </c>
      <c r="Q582" s="190" t="s">
        <v>35</v>
      </c>
      <c r="R582" s="186" t="s">
        <v>14</v>
      </c>
      <c r="S582" s="190" t="s">
        <v>13</v>
      </c>
      <c r="T582" s="190" t="s">
        <v>14</v>
      </c>
      <c r="U582" s="190" t="s">
        <v>14</v>
      </c>
      <c r="V582" s="190" t="s">
        <v>13</v>
      </c>
      <c r="W582" s="190" t="s">
        <v>14</v>
      </c>
      <c r="X582" s="189" t="s">
        <v>39</v>
      </c>
      <c r="Y582" s="191" t="s">
        <v>22</v>
      </c>
      <c r="Z582" s="192">
        <v>40847</v>
      </c>
      <c r="AA582" s="192"/>
      <c r="AB582" s="193" t="s">
        <v>17</v>
      </c>
    </row>
    <row r="583" spans="1:28" s="156" customFormat="1" ht="118.95" customHeight="1" x14ac:dyDescent="0.25">
      <c r="A583" s="268">
        <f t="shared" si="8"/>
        <v>571</v>
      </c>
      <c r="B583" s="186" t="s">
        <v>31</v>
      </c>
      <c r="C583" s="187" t="s">
        <v>715</v>
      </c>
      <c r="D583" s="187" t="s">
        <v>1653</v>
      </c>
      <c r="E583" s="188" t="s">
        <v>719</v>
      </c>
      <c r="F583" s="189" t="s">
        <v>1417</v>
      </c>
      <c r="G583" s="190" t="s">
        <v>49</v>
      </c>
      <c r="H583" s="190" t="s">
        <v>5</v>
      </c>
      <c r="I583" s="190" t="s">
        <v>73</v>
      </c>
      <c r="J583" s="190" t="s">
        <v>1038</v>
      </c>
      <c r="K583" s="190" t="s">
        <v>721</v>
      </c>
      <c r="L583" s="191" t="str">
        <f>IF(K583="","",VLOOKUP(K583,Listas!$O$3:$P$37,2,FALSE))</f>
        <v>DIRECTOR(A) REGIONAL EL DORADO</v>
      </c>
      <c r="M583" s="190" t="s">
        <v>1511</v>
      </c>
      <c r="N583" s="190" t="s">
        <v>1652</v>
      </c>
      <c r="O583" s="190" t="s">
        <v>34</v>
      </c>
      <c r="P583" s="190" t="s">
        <v>12</v>
      </c>
      <c r="Q583" s="190" t="s">
        <v>12</v>
      </c>
      <c r="R583" s="186" t="s">
        <v>13</v>
      </c>
      <c r="S583" s="190" t="s">
        <v>13</v>
      </c>
      <c r="T583" s="190" t="s">
        <v>13</v>
      </c>
      <c r="U583" s="190" t="s">
        <v>13</v>
      </c>
      <c r="V583" s="190" t="s">
        <v>13</v>
      </c>
      <c r="W583" s="190" t="s">
        <v>14</v>
      </c>
      <c r="X583" s="189" t="s">
        <v>1335</v>
      </c>
      <c r="Y583" s="191" t="s">
        <v>22</v>
      </c>
      <c r="Z583" s="192">
        <v>43687</v>
      </c>
      <c r="AA583" s="192"/>
      <c r="AB583" s="193" t="s">
        <v>17</v>
      </c>
    </row>
    <row r="584" spans="1:28" s="156" customFormat="1" ht="118.95" customHeight="1" x14ac:dyDescent="0.25">
      <c r="A584" s="268">
        <f t="shared" si="8"/>
        <v>572</v>
      </c>
      <c r="B584" s="186" t="s">
        <v>31</v>
      </c>
      <c r="C584" s="187" t="s">
        <v>1305</v>
      </c>
      <c r="D584" s="187" t="s">
        <v>1306</v>
      </c>
      <c r="E584" s="188" t="s">
        <v>719</v>
      </c>
      <c r="F584" s="189" t="s">
        <v>1417</v>
      </c>
      <c r="G584" s="190" t="s">
        <v>4</v>
      </c>
      <c r="H584" s="190" t="s">
        <v>5</v>
      </c>
      <c r="I584" s="190" t="s">
        <v>359</v>
      </c>
      <c r="J584" s="190" t="s">
        <v>1038</v>
      </c>
      <c r="K584" s="190" t="s">
        <v>721</v>
      </c>
      <c r="L584" s="191" t="str">
        <f>IF(K584="","",VLOOKUP(K584,Listas!$O$3:$P$37,2,FALSE))</f>
        <v>DIRECTOR(A) REGIONAL EL DORADO</v>
      </c>
      <c r="M584" s="190" t="s">
        <v>1511</v>
      </c>
      <c r="N584" s="190" t="s">
        <v>1654</v>
      </c>
      <c r="O584" s="190" t="s">
        <v>34</v>
      </c>
      <c r="P584" s="190" t="s">
        <v>12</v>
      </c>
      <c r="Q584" s="190" t="s">
        <v>12</v>
      </c>
      <c r="R584" s="186" t="s">
        <v>14</v>
      </c>
      <c r="S584" s="190" t="s">
        <v>13</v>
      </c>
      <c r="T584" s="190" t="s">
        <v>13</v>
      </c>
      <c r="U584" s="190" t="s">
        <v>13</v>
      </c>
      <c r="V584" s="190" t="s">
        <v>13</v>
      </c>
      <c r="W584" s="190" t="s">
        <v>14</v>
      </c>
      <c r="X584" s="189" t="s">
        <v>1666</v>
      </c>
      <c r="Y584" s="191" t="s">
        <v>22</v>
      </c>
      <c r="Z584" s="192">
        <v>41558</v>
      </c>
      <c r="AA584" s="192"/>
      <c r="AB584" s="193" t="s">
        <v>17</v>
      </c>
    </row>
    <row r="585" spans="1:28" s="156" customFormat="1" ht="118.95" customHeight="1" x14ac:dyDescent="0.25">
      <c r="A585" s="268">
        <f t="shared" si="8"/>
        <v>573</v>
      </c>
      <c r="B585" s="186" t="s">
        <v>101</v>
      </c>
      <c r="C585" s="187" t="s">
        <v>1302</v>
      </c>
      <c r="D585" s="187" t="s">
        <v>1670</v>
      </c>
      <c r="E585" s="188" t="s">
        <v>357</v>
      </c>
      <c r="F585" s="189" t="s">
        <v>1655</v>
      </c>
      <c r="G585" s="190" t="s">
        <v>49</v>
      </c>
      <c r="H585" s="190" t="s">
        <v>5</v>
      </c>
      <c r="I585" s="190" t="s">
        <v>359</v>
      </c>
      <c r="J585" s="190" t="s">
        <v>1038</v>
      </c>
      <c r="K585" s="190" t="s">
        <v>721</v>
      </c>
      <c r="L585" s="191" t="str">
        <f>IF(K585="","",VLOOKUP(K585,Listas!$O$3:$P$37,2,FALSE))</f>
        <v>DIRECTOR(A) REGIONAL EL DORADO</v>
      </c>
      <c r="M585" s="190" t="s">
        <v>736</v>
      </c>
      <c r="N585" s="190" t="s">
        <v>1654</v>
      </c>
      <c r="O585" s="190" t="s">
        <v>34</v>
      </c>
      <c r="P585" s="190" t="s">
        <v>12</v>
      </c>
      <c r="Q585" s="190" t="s">
        <v>35</v>
      </c>
      <c r="R585" s="186" t="s">
        <v>14</v>
      </c>
      <c r="S585" s="190" t="s">
        <v>13</v>
      </c>
      <c r="T585" s="190" t="s">
        <v>13</v>
      </c>
      <c r="U585" s="190" t="s">
        <v>13</v>
      </c>
      <c r="V585" s="190" t="s">
        <v>13</v>
      </c>
      <c r="W585" s="190" t="s">
        <v>14</v>
      </c>
      <c r="X585" s="189" t="s">
        <v>15</v>
      </c>
      <c r="Y585" s="191" t="s">
        <v>22</v>
      </c>
      <c r="Z585" s="192">
        <v>40859</v>
      </c>
      <c r="AA585" s="192"/>
      <c r="AB585" s="193" t="s">
        <v>17</v>
      </c>
    </row>
    <row r="586" spans="1:28" s="156" customFormat="1" ht="118.95" customHeight="1" x14ac:dyDescent="0.25">
      <c r="A586" s="268">
        <f t="shared" si="8"/>
        <v>574</v>
      </c>
      <c r="B586" s="186" t="s">
        <v>30</v>
      </c>
      <c r="C586" s="187" t="s">
        <v>1303</v>
      </c>
      <c r="D586" s="187" t="s">
        <v>1671</v>
      </c>
      <c r="E586" s="188" t="s">
        <v>31</v>
      </c>
      <c r="F586" s="189" t="s">
        <v>1655</v>
      </c>
      <c r="G586" s="190" t="s">
        <v>359</v>
      </c>
      <c r="H586" s="190" t="s">
        <v>32</v>
      </c>
      <c r="I586" s="190" t="s">
        <v>359</v>
      </c>
      <c r="J586" s="190" t="s">
        <v>1038</v>
      </c>
      <c r="K586" s="190" t="s">
        <v>721</v>
      </c>
      <c r="L586" s="191" t="str">
        <f>IF(K586="","",VLOOKUP(K586,Listas!$O$3:$P$37,2,FALSE))</f>
        <v>DIRECTOR(A) REGIONAL EL DORADO</v>
      </c>
      <c r="M586" s="190" t="s">
        <v>736</v>
      </c>
      <c r="N586" s="190" t="s">
        <v>1654</v>
      </c>
      <c r="O586" s="190" t="s">
        <v>34</v>
      </c>
      <c r="P586" s="190" t="s">
        <v>11</v>
      </c>
      <c r="Q586" s="190" t="s">
        <v>11</v>
      </c>
      <c r="R586" s="186" t="s">
        <v>14</v>
      </c>
      <c r="S586" s="190" t="s">
        <v>14</v>
      </c>
      <c r="T586" s="190" t="s">
        <v>14</v>
      </c>
      <c r="U586" s="190" t="s">
        <v>14</v>
      </c>
      <c r="V586" s="190" t="s">
        <v>14</v>
      </c>
      <c r="W586" s="190" t="s">
        <v>14</v>
      </c>
      <c r="X586" s="189" t="s">
        <v>15</v>
      </c>
      <c r="Y586" s="191" t="s">
        <v>22</v>
      </c>
      <c r="Z586" s="192">
        <v>40859</v>
      </c>
      <c r="AA586" s="192"/>
      <c r="AB586" s="193" t="s">
        <v>17</v>
      </c>
    </row>
    <row r="587" spans="1:28" s="156" customFormat="1" ht="118.95" customHeight="1" x14ac:dyDescent="0.25">
      <c r="A587" s="268">
        <f t="shared" si="8"/>
        <v>575</v>
      </c>
      <c r="B587" s="186" t="s">
        <v>61</v>
      </c>
      <c r="C587" s="187" t="s">
        <v>1062</v>
      </c>
      <c r="D587" s="187" t="s">
        <v>1055</v>
      </c>
      <c r="E587" s="188" t="s">
        <v>61</v>
      </c>
      <c r="F587" s="189" t="s">
        <v>1655</v>
      </c>
      <c r="G587" s="190" t="s">
        <v>359</v>
      </c>
      <c r="H587" s="190" t="s">
        <v>359</v>
      </c>
      <c r="I587" s="190" t="s">
        <v>359</v>
      </c>
      <c r="J587" s="190" t="s">
        <v>1038</v>
      </c>
      <c r="K587" s="190" t="s">
        <v>721</v>
      </c>
      <c r="L587" s="191" t="str">
        <f>IF(K587="","",VLOOKUP(K587,Listas!$O$3:$P$37,2,FALSE))</f>
        <v>DIRECTOR(A) REGIONAL EL DORADO</v>
      </c>
      <c r="M587" s="190" t="s">
        <v>736</v>
      </c>
      <c r="N587" s="190" t="s">
        <v>1654</v>
      </c>
      <c r="O587" s="190" t="s">
        <v>1767</v>
      </c>
      <c r="P587" s="190" t="s">
        <v>1767</v>
      </c>
      <c r="Q587" s="190" t="s">
        <v>11</v>
      </c>
      <c r="R587" s="186" t="s">
        <v>14</v>
      </c>
      <c r="S587" s="190" t="s">
        <v>14</v>
      </c>
      <c r="T587" s="190" t="s">
        <v>14</v>
      </c>
      <c r="U587" s="190" t="s">
        <v>14</v>
      </c>
      <c r="V587" s="190" t="s">
        <v>14</v>
      </c>
      <c r="W587" s="190" t="s">
        <v>14</v>
      </c>
      <c r="X587" s="189" t="s">
        <v>15</v>
      </c>
      <c r="Y587" s="191" t="s">
        <v>22</v>
      </c>
      <c r="Z587" s="192">
        <v>40859</v>
      </c>
      <c r="AA587" s="192"/>
      <c r="AB587" s="193" t="s">
        <v>17</v>
      </c>
    </row>
    <row r="588" spans="1:28" s="156" customFormat="1" ht="118.95" customHeight="1" x14ac:dyDescent="0.25">
      <c r="A588" s="268">
        <f t="shared" si="8"/>
        <v>576</v>
      </c>
      <c r="B588" s="186" t="s">
        <v>0</v>
      </c>
      <c r="C588" s="187" t="s">
        <v>1233</v>
      </c>
      <c r="D588" s="187" t="s">
        <v>780</v>
      </c>
      <c r="E588" s="188" t="s">
        <v>2</v>
      </c>
      <c r="F588" s="189" t="s">
        <v>1910</v>
      </c>
      <c r="G588" s="190" t="s">
        <v>4</v>
      </c>
      <c r="H588" s="190" t="s">
        <v>63</v>
      </c>
      <c r="I588" s="190" t="s">
        <v>6</v>
      </c>
      <c r="J588" s="190" t="s">
        <v>1037</v>
      </c>
      <c r="K588" s="190" t="s">
        <v>781</v>
      </c>
      <c r="L588" s="191" t="str">
        <f>IF(K588="","",VLOOKUP(K588,Listas!$O$3:$P$37,2,FALSE))</f>
        <v>SUBDIRECTOR(A) DE TALENTO HUMANO</v>
      </c>
      <c r="M588" s="190" t="s">
        <v>782</v>
      </c>
      <c r="N588" s="190" t="s">
        <v>783</v>
      </c>
      <c r="O588" s="190" t="s">
        <v>10</v>
      </c>
      <c r="P588" s="190" t="s">
        <v>35</v>
      </c>
      <c r="Q588" s="190" t="s">
        <v>35</v>
      </c>
      <c r="R588" s="186" t="s">
        <v>14</v>
      </c>
      <c r="S588" s="190" t="s">
        <v>13</v>
      </c>
      <c r="T588" s="190" t="s">
        <v>14</v>
      </c>
      <c r="U588" s="190" t="s">
        <v>14</v>
      </c>
      <c r="V588" s="190" t="s">
        <v>14</v>
      </c>
      <c r="W588" s="190" t="s">
        <v>14</v>
      </c>
      <c r="X588" s="189" t="s">
        <v>1343</v>
      </c>
      <c r="Y588" s="191" t="str">
        <f xml:space="preserve">
IF(K588="","",
IF(OR(K588="INFORMACIÓN",K588="HARDWARE"),
IF(R588="PÚBLICO","SIN ETIQUETA",IF(OR(R588="NO CLASIFICADO",S588="NO CLASIFICADO",T588="NO CLASIFICADO"),"NO CLASIFICADO",
CONCATENATE(
IF(R588="CLASIFICADO","CLASIFICADO ",IF(R588="SENSIBLE","SENSIBLE ",IF(R588="RESERVADO","RESERVADO ",""))),
IF(S588="BAJA","[B",IF(S588="MEDIA","[M",IF(S588="ALTA","[A",""))),
IF(T588="BAJA","3]",IF(T588="MEDIA","2]",IF(T588="ALTA","1]","")))
))),"NO SE ETIQUETA"))</f>
        <v>NO SE ETIQUETA</v>
      </c>
      <c r="Z588" s="192">
        <v>45292</v>
      </c>
      <c r="AA588" s="192"/>
      <c r="AB588" s="193" t="s">
        <v>17</v>
      </c>
    </row>
    <row r="589" spans="1:28" s="156" customFormat="1" ht="118.95" customHeight="1" x14ac:dyDescent="0.25">
      <c r="A589" s="268">
        <f t="shared" si="8"/>
        <v>577</v>
      </c>
      <c r="B589" s="186" t="s">
        <v>141</v>
      </c>
      <c r="C589" s="187" t="s">
        <v>181</v>
      </c>
      <c r="D589" s="187" t="s">
        <v>784</v>
      </c>
      <c r="E589" s="188" t="s">
        <v>2</v>
      </c>
      <c r="F589" s="189" t="s">
        <v>1911</v>
      </c>
      <c r="G589" s="190" t="s">
        <v>4</v>
      </c>
      <c r="H589" s="190" t="s">
        <v>63</v>
      </c>
      <c r="I589" s="190" t="s">
        <v>6</v>
      </c>
      <c r="J589" s="190" t="s">
        <v>1037</v>
      </c>
      <c r="K589" s="190" t="s">
        <v>781</v>
      </c>
      <c r="L589" s="191" t="str">
        <f>IF(K589="","",VLOOKUP(K589,Listas!$O$3:$P$37,2,FALSE))</f>
        <v>SUBDIRECTOR(A) DE TALENTO HUMANO</v>
      </c>
      <c r="M589" s="190" t="s">
        <v>787</v>
      </c>
      <c r="N589" s="190" t="s">
        <v>1344</v>
      </c>
      <c r="O589" s="190" t="s">
        <v>21</v>
      </c>
      <c r="P589" s="190" t="s">
        <v>12</v>
      </c>
      <c r="Q589" s="190" t="s">
        <v>35</v>
      </c>
      <c r="R589" s="186" t="s">
        <v>14</v>
      </c>
      <c r="S589" s="190" t="s">
        <v>14</v>
      </c>
      <c r="T589" s="190" t="s">
        <v>14</v>
      </c>
      <c r="U589" s="190" t="s">
        <v>13</v>
      </c>
      <c r="V589" s="190" t="s">
        <v>14</v>
      </c>
      <c r="W589" s="190" t="s">
        <v>14</v>
      </c>
      <c r="X589" s="189" t="s">
        <v>1345</v>
      </c>
      <c r="Y589" s="191" t="str">
        <f xml:space="preserve">
IF(K589="","",
IF(OR(K589="INFORMACIÓN",K589="HARDWARE"),
IF(R589="PÚBLICO","SIN ETIQUETA",IF(OR(R589="NO CLASIFICADO",S589="NO CLASIFICADO",T589="NO CLASIFICADO"),"NO CLASIFICADO",
CONCATENATE(
IF(R589="CLASIFICADO","CLASIFICADO ",IF(R589="SENSIBLE","SENSIBLE ",IF(R589="RESERVADO","RESERVADO ",""))),
IF(S589="BAJA","[B",IF(S589="MEDIA","[M",IF(S589="ALTA","[A",""))),
IF(T589="BAJA","3]",IF(T589="MEDIA","2]",IF(T589="ALTA","1]","")))
))),"NO SE ETIQUETA"))</f>
        <v>NO SE ETIQUETA</v>
      </c>
      <c r="Z589" s="192">
        <v>45292</v>
      </c>
      <c r="AA589" s="192"/>
      <c r="AB589" s="193" t="s">
        <v>17</v>
      </c>
    </row>
    <row r="590" spans="1:28" s="156" customFormat="1" ht="118.95" customHeight="1" x14ac:dyDescent="0.25">
      <c r="A590" s="268">
        <f t="shared" si="8"/>
        <v>578</v>
      </c>
      <c r="B590" s="186" t="s">
        <v>141</v>
      </c>
      <c r="C590" s="187" t="s">
        <v>183</v>
      </c>
      <c r="D590" s="187" t="s">
        <v>1912</v>
      </c>
      <c r="E590" s="188" t="s">
        <v>2</v>
      </c>
      <c r="F590" s="189" t="s">
        <v>1913</v>
      </c>
      <c r="G590" s="190" t="s">
        <v>4</v>
      </c>
      <c r="H590" s="190" t="s">
        <v>63</v>
      </c>
      <c r="I590" s="190" t="s">
        <v>6</v>
      </c>
      <c r="J590" s="190" t="s">
        <v>1037</v>
      </c>
      <c r="K590" s="190" t="s">
        <v>781</v>
      </c>
      <c r="L590" s="191" t="str">
        <f>IF(K590="","",VLOOKUP(K590,Listas!$O$3:$P$37,2,FALSE))</f>
        <v>SUBDIRECTOR(A) DE TALENTO HUMANO</v>
      </c>
      <c r="M590" s="190" t="s">
        <v>785</v>
      </c>
      <c r="N590" s="190" t="s">
        <v>1346</v>
      </c>
      <c r="O590" s="190" t="s">
        <v>21</v>
      </c>
      <c r="P590" s="190" t="s">
        <v>35</v>
      </c>
      <c r="Q590" s="190" t="s">
        <v>35</v>
      </c>
      <c r="R590" s="186" t="s">
        <v>14</v>
      </c>
      <c r="S590" s="190" t="s">
        <v>13</v>
      </c>
      <c r="T590" s="190" t="s">
        <v>13</v>
      </c>
      <c r="U590" s="190" t="s">
        <v>13</v>
      </c>
      <c r="V590" s="190" t="s">
        <v>14</v>
      </c>
      <c r="W590" s="190" t="s">
        <v>14</v>
      </c>
      <c r="X590" s="189" t="s">
        <v>1347</v>
      </c>
      <c r="Y590" s="191" t="str">
        <f t="shared" ref="Y590:Y631" si="9" xml:space="preserve">
IF(J590="","",
IF(OR(J590="INFORMACIÓN",J590="HARDWARE"),
IF(R590="PÚBLICO","SIN ETIQUETA",IF(OR(R590="NO CLASIFICADO",S590="NO CLASIFICADO",T590="NO CLASIFICADO"),"NO CLASIFICADO",
CONCATENATE(
IF(R590="CLASIFICADO","CLASIFICADO ",IF(R590="SENSIBLE","SENSIBLE ",IF(R590="RESERVADO","RESERVADO ",""))),
IF(S590="BAJA","[B",IF(S590="MEDIA","[M",IF(S590="ALTA","[A",""))),
IF(T590="BAJA","3]",IF(T590="MEDIA","2]",IF(T590="ALTA","1]","")))
))),"NO SE ETIQUETA"))</f>
        <v>NO SE ETIQUETA</v>
      </c>
      <c r="Z590" s="192">
        <v>45292</v>
      </c>
      <c r="AA590" s="192"/>
      <c r="AB590" s="193" t="s">
        <v>17</v>
      </c>
    </row>
    <row r="591" spans="1:28" s="156" customFormat="1" ht="118.95" customHeight="1" x14ac:dyDescent="0.25">
      <c r="A591" s="268">
        <f t="shared" ref="A591:A637" si="10">+A590+1</f>
        <v>579</v>
      </c>
      <c r="B591" s="186" t="s">
        <v>141</v>
      </c>
      <c r="C591" s="187" t="s">
        <v>1234</v>
      </c>
      <c r="D591" s="187" t="s">
        <v>786</v>
      </c>
      <c r="E591" s="188" t="s">
        <v>2</v>
      </c>
      <c r="F591" s="189" t="s">
        <v>1914</v>
      </c>
      <c r="G591" s="190" t="s">
        <v>4</v>
      </c>
      <c r="H591" s="190" t="s">
        <v>63</v>
      </c>
      <c r="I591" s="190" t="s">
        <v>566</v>
      </c>
      <c r="J591" s="190" t="s">
        <v>1037</v>
      </c>
      <c r="K591" s="190" t="s">
        <v>781</v>
      </c>
      <c r="L591" s="191" t="str">
        <f>IF(K591="","",VLOOKUP(K591,Listas!$O$3:$P$37,2,FALSE))</f>
        <v>SUBDIRECTOR(A) DE TALENTO HUMANO</v>
      </c>
      <c r="M591" s="190" t="s">
        <v>782</v>
      </c>
      <c r="N591" s="190" t="s">
        <v>1348</v>
      </c>
      <c r="O591" s="190" t="s">
        <v>34</v>
      </c>
      <c r="P591" s="190" t="s">
        <v>35</v>
      </c>
      <c r="Q591" s="190" t="s">
        <v>35</v>
      </c>
      <c r="R591" s="186" t="s">
        <v>14</v>
      </c>
      <c r="S591" s="190" t="s">
        <v>13</v>
      </c>
      <c r="T591" s="190" t="s">
        <v>14</v>
      </c>
      <c r="U591" s="190" t="s">
        <v>14</v>
      </c>
      <c r="V591" s="190" t="s">
        <v>14</v>
      </c>
      <c r="W591" s="190" t="s">
        <v>14</v>
      </c>
      <c r="X591" s="189" t="s">
        <v>1349</v>
      </c>
      <c r="Y591" s="191" t="str">
        <f t="shared" si="9"/>
        <v>NO SE ETIQUETA</v>
      </c>
      <c r="Z591" s="192">
        <v>45292</v>
      </c>
      <c r="AA591" s="192"/>
      <c r="AB591" s="193" t="s">
        <v>17</v>
      </c>
    </row>
    <row r="592" spans="1:28" s="156" customFormat="1" ht="118.95" customHeight="1" x14ac:dyDescent="0.25">
      <c r="A592" s="268">
        <f t="shared" si="10"/>
        <v>580</v>
      </c>
      <c r="B592" s="186" t="s">
        <v>388</v>
      </c>
      <c r="C592" s="187" t="s">
        <v>28</v>
      </c>
      <c r="D592" s="187" t="s">
        <v>193</v>
      </c>
      <c r="E592" s="188" t="s">
        <v>2</v>
      </c>
      <c r="F592" s="189" t="s">
        <v>1350</v>
      </c>
      <c r="G592" s="190" t="s">
        <v>4</v>
      </c>
      <c r="H592" s="190" t="s">
        <v>63</v>
      </c>
      <c r="I592" s="190" t="s">
        <v>6</v>
      </c>
      <c r="J592" s="190" t="s">
        <v>1037</v>
      </c>
      <c r="K592" s="190" t="s">
        <v>781</v>
      </c>
      <c r="L592" s="191" t="str">
        <f>IF(K592="","",VLOOKUP(K592,Listas!$O$3:$P$37,2,FALSE))</f>
        <v>SUBDIRECTOR(A) DE TALENTO HUMANO</v>
      </c>
      <c r="M592" s="190" t="s">
        <v>787</v>
      </c>
      <c r="N592" s="190" t="s">
        <v>1355</v>
      </c>
      <c r="O592" s="190" t="s">
        <v>21</v>
      </c>
      <c r="P592" s="190" t="s">
        <v>11</v>
      </c>
      <c r="Q592" s="190" t="s">
        <v>11</v>
      </c>
      <c r="R592" s="186" t="s">
        <v>14</v>
      </c>
      <c r="S592" s="190" t="s">
        <v>14</v>
      </c>
      <c r="T592" s="190" t="s">
        <v>14</v>
      </c>
      <c r="U592" s="190" t="s">
        <v>14</v>
      </c>
      <c r="V592" s="190" t="s">
        <v>14</v>
      </c>
      <c r="W592" s="190" t="s">
        <v>14</v>
      </c>
      <c r="X592" s="189" t="s">
        <v>1377</v>
      </c>
      <c r="Y592" s="191" t="str">
        <f t="shared" si="9"/>
        <v>NO SE ETIQUETA</v>
      </c>
      <c r="Z592" s="192">
        <v>45292</v>
      </c>
      <c r="AA592" s="192"/>
      <c r="AB592" s="193" t="s">
        <v>17</v>
      </c>
    </row>
    <row r="593" spans="1:28" s="156" customFormat="1" ht="118.95" customHeight="1" x14ac:dyDescent="0.25">
      <c r="A593" s="268">
        <f t="shared" si="10"/>
        <v>581</v>
      </c>
      <c r="B593" s="186" t="s">
        <v>272</v>
      </c>
      <c r="C593" s="187" t="s">
        <v>1235</v>
      </c>
      <c r="D593" s="187" t="s">
        <v>1407</v>
      </c>
      <c r="E593" s="188" t="s">
        <v>2</v>
      </c>
      <c r="F593" s="189" t="s">
        <v>1915</v>
      </c>
      <c r="G593" s="190" t="s">
        <v>4</v>
      </c>
      <c r="H593" s="190" t="s">
        <v>63</v>
      </c>
      <c r="I593" s="190" t="s">
        <v>6</v>
      </c>
      <c r="J593" s="190" t="s">
        <v>1037</v>
      </c>
      <c r="K593" s="190" t="s">
        <v>781</v>
      </c>
      <c r="L593" s="191" t="str">
        <f>IF(K593="","",VLOOKUP(K593,Listas!$O$3:$P$37,2,FALSE))</f>
        <v>SUBDIRECTOR(A) DE TALENTO HUMANO</v>
      </c>
      <c r="M593" s="190" t="s">
        <v>785</v>
      </c>
      <c r="N593" s="190" t="s">
        <v>1356</v>
      </c>
      <c r="O593" s="190" t="s">
        <v>21</v>
      </c>
      <c r="P593" s="190" t="s">
        <v>35</v>
      </c>
      <c r="Q593" s="190" t="s">
        <v>35</v>
      </c>
      <c r="R593" s="186" t="s">
        <v>14</v>
      </c>
      <c r="S593" s="190" t="s">
        <v>14</v>
      </c>
      <c r="T593" s="190" t="s">
        <v>14</v>
      </c>
      <c r="U593" s="190" t="s">
        <v>14</v>
      </c>
      <c r="V593" s="190" t="s">
        <v>14</v>
      </c>
      <c r="W593" s="190" t="s">
        <v>14</v>
      </c>
      <c r="X593" s="189" t="s">
        <v>1378</v>
      </c>
      <c r="Y593" s="191" t="str">
        <f t="shared" si="9"/>
        <v>NO SE ETIQUETA</v>
      </c>
      <c r="Z593" s="192">
        <v>45292</v>
      </c>
      <c r="AA593" s="192"/>
      <c r="AB593" s="193" t="s">
        <v>17</v>
      </c>
    </row>
    <row r="594" spans="1:28" s="156" customFormat="1" ht="118.95" customHeight="1" x14ac:dyDescent="0.25">
      <c r="A594" s="268">
        <f t="shared" si="10"/>
        <v>582</v>
      </c>
      <c r="B594" s="186" t="s">
        <v>410</v>
      </c>
      <c r="C594" s="187" t="s">
        <v>1236</v>
      </c>
      <c r="D594" s="187" t="s">
        <v>788</v>
      </c>
      <c r="E594" s="188" t="s">
        <v>2</v>
      </c>
      <c r="F594" s="189" t="s">
        <v>1916</v>
      </c>
      <c r="G594" s="190" t="s">
        <v>4</v>
      </c>
      <c r="H594" s="190" t="s">
        <v>5</v>
      </c>
      <c r="I594" s="190" t="s">
        <v>6</v>
      </c>
      <c r="J594" s="190" t="s">
        <v>1037</v>
      </c>
      <c r="K594" s="190" t="s">
        <v>781</v>
      </c>
      <c r="L594" s="191" t="str">
        <f>IF(K594="","",VLOOKUP(K594,Listas!$O$3:$P$37,2,FALSE))</f>
        <v>SUBDIRECTOR(A) DE TALENTO HUMANO</v>
      </c>
      <c r="M594" s="190" t="s">
        <v>785</v>
      </c>
      <c r="N594" s="190" t="s">
        <v>1357</v>
      </c>
      <c r="O594" s="190" t="s">
        <v>10</v>
      </c>
      <c r="P594" s="190" t="s">
        <v>12</v>
      </c>
      <c r="Q594" s="190" t="s">
        <v>35</v>
      </c>
      <c r="R594" s="186" t="s">
        <v>14</v>
      </c>
      <c r="S594" s="190" t="s">
        <v>13</v>
      </c>
      <c r="T594" s="190" t="s">
        <v>14</v>
      </c>
      <c r="U594" s="190" t="s">
        <v>13</v>
      </c>
      <c r="V594" s="190" t="s">
        <v>13</v>
      </c>
      <c r="W594" s="190" t="s">
        <v>14</v>
      </c>
      <c r="X594" s="189" t="s">
        <v>1379</v>
      </c>
      <c r="Y594" s="191" t="str">
        <f t="shared" si="9"/>
        <v>NO SE ETIQUETA</v>
      </c>
      <c r="Z594" s="192">
        <v>45292</v>
      </c>
      <c r="AA594" s="192"/>
      <c r="AB594" s="193" t="s">
        <v>17</v>
      </c>
    </row>
    <row r="595" spans="1:28" s="156" customFormat="1" ht="118.95" customHeight="1" x14ac:dyDescent="0.25">
      <c r="A595" s="268">
        <f t="shared" si="10"/>
        <v>583</v>
      </c>
      <c r="B595" s="186" t="s">
        <v>0</v>
      </c>
      <c r="C595" s="187" t="s">
        <v>1237</v>
      </c>
      <c r="D595" s="187" t="s">
        <v>1917</v>
      </c>
      <c r="E595" s="188" t="s">
        <v>2</v>
      </c>
      <c r="F595" s="189" t="s">
        <v>1918</v>
      </c>
      <c r="G595" s="190" t="s">
        <v>4</v>
      </c>
      <c r="H595" s="190" t="s">
        <v>63</v>
      </c>
      <c r="I595" s="190" t="s">
        <v>6</v>
      </c>
      <c r="J595" s="190" t="s">
        <v>1037</v>
      </c>
      <c r="K595" s="190" t="s">
        <v>781</v>
      </c>
      <c r="L595" s="191" t="str">
        <f>IF(K595="","",VLOOKUP(K595,Listas!$O$3:$P$37,2,FALSE))</f>
        <v>SUBDIRECTOR(A) DE TALENTO HUMANO</v>
      </c>
      <c r="M595" s="190" t="s">
        <v>785</v>
      </c>
      <c r="N595" s="190" t="s">
        <v>1358</v>
      </c>
      <c r="O595" s="190" t="s">
        <v>21</v>
      </c>
      <c r="P595" s="190" t="s">
        <v>35</v>
      </c>
      <c r="Q595" s="190" t="s">
        <v>11</v>
      </c>
      <c r="R595" s="186" t="s">
        <v>14</v>
      </c>
      <c r="S595" s="190" t="s">
        <v>13</v>
      </c>
      <c r="T595" s="190" t="s">
        <v>14</v>
      </c>
      <c r="U595" s="190" t="s">
        <v>13</v>
      </c>
      <c r="V595" s="190" t="s">
        <v>14</v>
      </c>
      <c r="W595" s="190" t="s">
        <v>14</v>
      </c>
      <c r="X595" s="189" t="s">
        <v>1380</v>
      </c>
      <c r="Y595" s="191" t="str">
        <f t="shared" si="9"/>
        <v>NO SE ETIQUETA</v>
      </c>
      <c r="Z595" s="192">
        <v>45292</v>
      </c>
      <c r="AA595" s="192"/>
      <c r="AB595" s="193" t="s">
        <v>17</v>
      </c>
    </row>
    <row r="596" spans="1:28" s="156" customFormat="1" ht="118.95" customHeight="1" x14ac:dyDescent="0.25">
      <c r="A596" s="268">
        <f t="shared" si="10"/>
        <v>584</v>
      </c>
      <c r="B596" s="186" t="s">
        <v>0</v>
      </c>
      <c r="C596" s="187" t="s">
        <v>1238</v>
      </c>
      <c r="D596" s="187" t="s">
        <v>789</v>
      </c>
      <c r="E596" s="188" t="s">
        <v>2</v>
      </c>
      <c r="F596" s="189" t="s">
        <v>1919</v>
      </c>
      <c r="G596" s="190" t="s">
        <v>4</v>
      </c>
      <c r="H596" s="190" t="s">
        <v>63</v>
      </c>
      <c r="I596" s="190" t="s">
        <v>6</v>
      </c>
      <c r="J596" s="190" t="s">
        <v>1037</v>
      </c>
      <c r="K596" s="190" t="s">
        <v>781</v>
      </c>
      <c r="L596" s="191" t="str">
        <f>IF(K596="","",VLOOKUP(K596,Listas!$O$3:$P$37,2,FALSE))</f>
        <v>SUBDIRECTOR(A) DE TALENTO HUMANO</v>
      </c>
      <c r="M596" s="190" t="s">
        <v>785</v>
      </c>
      <c r="N596" s="190" t="s">
        <v>1359</v>
      </c>
      <c r="O596" s="190" t="s">
        <v>78</v>
      </c>
      <c r="P596" s="190" t="s">
        <v>35</v>
      </c>
      <c r="Q596" s="190" t="s">
        <v>12</v>
      </c>
      <c r="R596" s="186" t="s">
        <v>14</v>
      </c>
      <c r="S596" s="190" t="s">
        <v>13</v>
      </c>
      <c r="T596" s="190" t="s">
        <v>13</v>
      </c>
      <c r="U596" s="190" t="s">
        <v>13</v>
      </c>
      <c r="V596" s="190" t="s">
        <v>14</v>
      </c>
      <c r="W596" s="190" t="s">
        <v>14</v>
      </c>
      <c r="X596" s="189" t="s">
        <v>1381</v>
      </c>
      <c r="Y596" s="191" t="str">
        <f t="shared" si="9"/>
        <v>NO SE ETIQUETA</v>
      </c>
      <c r="Z596" s="192">
        <v>45292</v>
      </c>
      <c r="AA596" s="192"/>
      <c r="AB596" s="193" t="s">
        <v>17</v>
      </c>
    </row>
    <row r="597" spans="1:28" s="156" customFormat="1" ht="118.95" customHeight="1" x14ac:dyDescent="0.25">
      <c r="A597" s="268">
        <f t="shared" si="10"/>
        <v>585</v>
      </c>
      <c r="B597" s="186" t="s">
        <v>0</v>
      </c>
      <c r="C597" s="187" t="s">
        <v>1239</v>
      </c>
      <c r="D597" s="187" t="s">
        <v>790</v>
      </c>
      <c r="E597" s="188" t="s">
        <v>2</v>
      </c>
      <c r="F597" s="189" t="s">
        <v>1920</v>
      </c>
      <c r="G597" s="190" t="s">
        <v>4</v>
      </c>
      <c r="H597" s="190" t="s">
        <v>63</v>
      </c>
      <c r="I597" s="190" t="s">
        <v>6</v>
      </c>
      <c r="J597" s="190" t="s">
        <v>1037</v>
      </c>
      <c r="K597" s="190" t="s">
        <v>781</v>
      </c>
      <c r="L597" s="191" t="str">
        <f>IF(K597="","",VLOOKUP(K597,Listas!$O$3:$P$37,2,FALSE))</f>
        <v>SUBDIRECTOR(A) DE TALENTO HUMANO</v>
      </c>
      <c r="M597" s="190" t="s">
        <v>785</v>
      </c>
      <c r="N597" s="190" t="s">
        <v>1360</v>
      </c>
      <c r="O597" s="190" t="s">
        <v>34</v>
      </c>
      <c r="P597" s="190" t="s">
        <v>35</v>
      </c>
      <c r="Q597" s="190" t="s">
        <v>35</v>
      </c>
      <c r="R597" s="186" t="s">
        <v>14</v>
      </c>
      <c r="S597" s="190" t="s">
        <v>13</v>
      </c>
      <c r="T597" s="190" t="s">
        <v>13</v>
      </c>
      <c r="U597" s="190" t="s">
        <v>14</v>
      </c>
      <c r="V597" s="190" t="s">
        <v>14</v>
      </c>
      <c r="W597" s="190" t="s">
        <v>14</v>
      </c>
      <c r="X597" s="189" t="s">
        <v>1382</v>
      </c>
      <c r="Y597" s="191" t="str">
        <f t="shared" si="9"/>
        <v>NO SE ETIQUETA</v>
      </c>
      <c r="Z597" s="192">
        <v>45292</v>
      </c>
      <c r="AA597" s="192"/>
      <c r="AB597" s="193" t="s">
        <v>17</v>
      </c>
    </row>
    <row r="598" spans="1:28" s="156" customFormat="1" ht="118.95" customHeight="1" x14ac:dyDescent="0.25">
      <c r="A598" s="268">
        <f t="shared" si="10"/>
        <v>586</v>
      </c>
      <c r="B598" s="186" t="s">
        <v>128</v>
      </c>
      <c r="C598" s="187" t="s">
        <v>1240</v>
      </c>
      <c r="D598" s="187" t="s">
        <v>791</v>
      </c>
      <c r="E598" s="188" t="s">
        <v>2</v>
      </c>
      <c r="F598" s="189" t="s">
        <v>1921</v>
      </c>
      <c r="G598" s="190" t="s">
        <v>4</v>
      </c>
      <c r="H598" s="190" t="s">
        <v>5</v>
      </c>
      <c r="I598" s="190" t="s">
        <v>6</v>
      </c>
      <c r="J598" s="190" t="s">
        <v>1037</v>
      </c>
      <c r="K598" s="190" t="s">
        <v>781</v>
      </c>
      <c r="L598" s="191" t="str">
        <f>IF(K598="","",VLOOKUP(K598,Listas!$O$3:$P$37,2,FALSE))</f>
        <v>SUBDIRECTOR(A) DE TALENTO HUMANO</v>
      </c>
      <c r="M598" s="190" t="s">
        <v>785</v>
      </c>
      <c r="N598" s="190" t="s">
        <v>1361</v>
      </c>
      <c r="O598" s="190" t="s">
        <v>10</v>
      </c>
      <c r="P598" s="190" t="s">
        <v>12</v>
      </c>
      <c r="Q598" s="190" t="s">
        <v>12</v>
      </c>
      <c r="R598" s="186" t="s">
        <v>14</v>
      </c>
      <c r="S598" s="190" t="s">
        <v>13</v>
      </c>
      <c r="T598" s="190" t="s">
        <v>13</v>
      </c>
      <c r="U598" s="190" t="s">
        <v>13</v>
      </c>
      <c r="V598" s="190" t="s">
        <v>13</v>
      </c>
      <c r="W598" s="190" t="s">
        <v>14</v>
      </c>
      <c r="X598" s="189" t="s">
        <v>1383</v>
      </c>
      <c r="Y598" s="191" t="str">
        <f t="shared" si="9"/>
        <v>NO SE ETIQUETA</v>
      </c>
      <c r="Z598" s="192">
        <v>45292</v>
      </c>
      <c r="AA598" s="192"/>
      <c r="AB598" s="193" t="s">
        <v>17</v>
      </c>
    </row>
    <row r="599" spans="1:28" s="156" customFormat="1" ht="118.95" customHeight="1" x14ac:dyDescent="0.25">
      <c r="A599" s="268">
        <f t="shared" si="10"/>
        <v>587</v>
      </c>
      <c r="B599" s="186" t="s">
        <v>141</v>
      </c>
      <c r="C599" s="187" t="s">
        <v>1241</v>
      </c>
      <c r="D599" s="187" t="s">
        <v>792</v>
      </c>
      <c r="E599" s="188" t="s">
        <v>2</v>
      </c>
      <c r="F599" s="189" t="s">
        <v>1922</v>
      </c>
      <c r="G599" s="190" t="s">
        <v>4</v>
      </c>
      <c r="H599" s="190" t="s">
        <v>63</v>
      </c>
      <c r="I599" s="190" t="s">
        <v>50</v>
      </c>
      <c r="J599" s="190" t="s">
        <v>1037</v>
      </c>
      <c r="K599" s="190" t="s">
        <v>781</v>
      </c>
      <c r="L599" s="191" t="str">
        <f>IF(K599="","",VLOOKUP(K599,Listas!$O$3:$P$37,2,FALSE))</f>
        <v>SUBDIRECTOR(A) DE TALENTO HUMANO</v>
      </c>
      <c r="M599" s="190" t="s">
        <v>785</v>
      </c>
      <c r="N599" s="190" t="s">
        <v>1362</v>
      </c>
      <c r="O599" s="190" t="s">
        <v>34</v>
      </c>
      <c r="P599" s="190" t="s">
        <v>35</v>
      </c>
      <c r="Q599" s="190" t="s">
        <v>11</v>
      </c>
      <c r="R599" s="186" t="s">
        <v>14</v>
      </c>
      <c r="S599" s="190" t="s">
        <v>13</v>
      </c>
      <c r="T599" s="190" t="s">
        <v>14</v>
      </c>
      <c r="U599" s="190" t="s">
        <v>14</v>
      </c>
      <c r="V599" s="190" t="s">
        <v>14</v>
      </c>
      <c r="W599" s="190" t="s">
        <v>14</v>
      </c>
      <c r="X599" s="189" t="s">
        <v>1384</v>
      </c>
      <c r="Y599" s="191" t="str">
        <f t="shared" si="9"/>
        <v>NO SE ETIQUETA</v>
      </c>
      <c r="Z599" s="192">
        <v>45292</v>
      </c>
      <c r="AA599" s="192"/>
      <c r="AB599" s="193" t="s">
        <v>17</v>
      </c>
    </row>
    <row r="600" spans="1:28" s="156" customFormat="1" ht="118.95" customHeight="1" x14ac:dyDescent="0.25">
      <c r="A600" s="268">
        <f t="shared" si="10"/>
        <v>588</v>
      </c>
      <c r="B600" s="186" t="s">
        <v>388</v>
      </c>
      <c r="C600" s="187" t="s">
        <v>28</v>
      </c>
      <c r="D600" s="187" t="s">
        <v>193</v>
      </c>
      <c r="E600" s="188" t="s">
        <v>2</v>
      </c>
      <c r="F600" s="189" t="s">
        <v>1350</v>
      </c>
      <c r="G600" s="190" t="s">
        <v>4</v>
      </c>
      <c r="H600" s="190" t="s">
        <v>63</v>
      </c>
      <c r="I600" s="190" t="s">
        <v>6</v>
      </c>
      <c r="J600" s="190" t="s">
        <v>1037</v>
      </c>
      <c r="K600" s="190" t="s">
        <v>781</v>
      </c>
      <c r="L600" s="191" t="str">
        <f>IF(K600="","",VLOOKUP(K600,Listas!$O$3:$P$37,2,FALSE))</f>
        <v>SUBDIRECTOR(A) DE TALENTO HUMANO</v>
      </c>
      <c r="M600" s="190" t="s">
        <v>785</v>
      </c>
      <c r="N600" s="190" t="s">
        <v>1355</v>
      </c>
      <c r="O600" s="190" t="s">
        <v>21</v>
      </c>
      <c r="P600" s="190" t="s">
        <v>11</v>
      </c>
      <c r="Q600" s="190" t="s">
        <v>11</v>
      </c>
      <c r="R600" s="186" t="s">
        <v>14</v>
      </c>
      <c r="S600" s="190" t="s">
        <v>14</v>
      </c>
      <c r="T600" s="190" t="s">
        <v>14</v>
      </c>
      <c r="U600" s="190" t="s">
        <v>14</v>
      </c>
      <c r="V600" s="190" t="s">
        <v>14</v>
      </c>
      <c r="W600" s="190" t="s">
        <v>14</v>
      </c>
      <c r="X600" s="189" t="s">
        <v>1377</v>
      </c>
      <c r="Y600" s="191" t="str">
        <f t="shared" si="9"/>
        <v>NO SE ETIQUETA</v>
      </c>
      <c r="Z600" s="192">
        <v>45292</v>
      </c>
      <c r="AA600" s="192"/>
      <c r="AB600" s="193" t="s">
        <v>17</v>
      </c>
    </row>
    <row r="601" spans="1:28" s="156" customFormat="1" ht="118.95" customHeight="1" x14ac:dyDescent="0.25">
      <c r="A601" s="268">
        <f t="shared" si="10"/>
        <v>589</v>
      </c>
      <c r="B601" s="186" t="s">
        <v>91</v>
      </c>
      <c r="C601" s="187" t="s">
        <v>1242</v>
      </c>
      <c r="D601" s="187" t="s">
        <v>793</v>
      </c>
      <c r="E601" s="188" t="s">
        <v>2</v>
      </c>
      <c r="F601" s="189" t="s">
        <v>1923</v>
      </c>
      <c r="G601" s="190" t="s">
        <v>4</v>
      </c>
      <c r="H601" s="190" t="s">
        <v>63</v>
      </c>
      <c r="I601" s="190" t="s">
        <v>6</v>
      </c>
      <c r="J601" s="190" t="s">
        <v>1037</v>
      </c>
      <c r="K601" s="190" t="s">
        <v>781</v>
      </c>
      <c r="L601" s="191" t="str">
        <f>IF(K601="","",VLOOKUP(K601,Listas!$O$3:$P$37,2,FALSE))</f>
        <v>SUBDIRECTOR(A) DE TALENTO HUMANO</v>
      </c>
      <c r="M601" s="190" t="s">
        <v>785</v>
      </c>
      <c r="N601" s="190" t="s">
        <v>1362</v>
      </c>
      <c r="O601" s="190" t="s">
        <v>21</v>
      </c>
      <c r="P601" s="190" t="s">
        <v>35</v>
      </c>
      <c r="Q601" s="190" t="s">
        <v>35</v>
      </c>
      <c r="R601" s="186" t="s">
        <v>14</v>
      </c>
      <c r="S601" s="190" t="s">
        <v>14</v>
      </c>
      <c r="T601" s="190" t="s">
        <v>14</v>
      </c>
      <c r="U601" s="190" t="s">
        <v>14</v>
      </c>
      <c r="V601" s="190" t="s">
        <v>14</v>
      </c>
      <c r="W601" s="190" t="s">
        <v>14</v>
      </c>
      <c r="X601" s="189" t="s">
        <v>1385</v>
      </c>
      <c r="Y601" s="191" t="str">
        <f t="shared" si="9"/>
        <v>NO SE ETIQUETA</v>
      </c>
      <c r="Z601" s="192">
        <v>45292</v>
      </c>
      <c r="AA601" s="192"/>
      <c r="AB601" s="193" t="s">
        <v>17</v>
      </c>
    </row>
    <row r="602" spans="1:28" s="156" customFormat="1" ht="118.95" customHeight="1" x14ac:dyDescent="0.25">
      <c r="A602" s="268">
        <f t="shared" si="10"/>
        <v>590</v>
      </c>
      <c r="B602" s="186" t="s">
        <v>53</v>
      </c>
      <c r="C602" s="187" t="s">
        <v>1243</v>
      </c>
      <c r="D602" s="187" t="s">
        <v>794</v>
      </c>
      <c r="E602" s="188" t="s">
        <v>2</v>
      </c>
      <c r="F602" s="189" t="s">
        <v>1924</v>
      </c>
      <c r="G602" s="190" t="s">
        <v>4</v>
      </c>
      <c r="H602" s="190" t="s">
        <v>63</v>
      </c>
      <c r="I602" s="190" t="s">
        <v>81</v>
      </c>
      <c r="J602" s="190" t="s">
        <v>1037</v>
      </c>
      <c r="K602" s="190" t="s">
        <v>781</v>
      </c>
      <c r="L602" s="191" t="str">
        <f>IF(K602="","",VLOOKUP(K602,Listas!$O$3:$P$37,2,FALSE))</f>
        <v>SUBDIRECTOR(A) DE TALENTO HUMANO</v>
      </c>
      <c r="M602" s="190" t="s">
        <v>785</v>
      </c>
      <c r="N602" s="190" t="s">
        <v>1363</v>
      </c>
      <c r="O602" s="190" t="s">
        <v>21</v>
      </c>
      <c r="P602" s="190" t="s">
        <v>35</v>
      </c>
      <c r="Q602" s="190" t="s">
        <v>35</v>
      </c>
      <c r="R602" s="186" t="s">
        <v>14</v>
      </c>
      <c r="S602" s="190" t="s">
        <v>14</v>
      </c>
      <c r="T602" s="190" t="s">
        <v>14</v>
      </c>
      <c r="U602" s="190" t="s">
        <v>14</v>
      </c>
      <c r="V602" s="190" t="s">
        <v>14</v>
      </c>
      <c r="W602" s="190" t="s">
        <v>14</v>
      </c>
      <c r="X602" s="189" t="s">
        <v>1386</v>
      </c>
      <c r="Y602" s="191" t="str">
        <f t="shared" si="9"/>
        <v>NO SE ETIQUETA</v>
      </c>
      <c r="Z602" s="192">
        <v>45292</v>
      </c>
      <c r="AA602" s="192"/>
      <c r="AB602" s="193" t="s">
        <v>17</v>
      </c>
    </row>
    <row r="603" spans="1:28" s="156" customFormat="1" ht="118.95" customHeight="1" x14ac:dyDescent="0.25">
      <c r="A603" s="268">
        <f t="shared" si="10"/>
        <v>591</v>
      </c>
      <c r="B603" s="186" t="s">
        <v>53</v>
      </c>
      <c r="C603" s="187" t="s">
        <v>1244</v>
      </c>
      <c r="D603" s="187" t="s">
        <v>795</v>
      </c>
      <c r="E603" s="188" t="s">
        <v>2</v>
      </c>
      <c r="F603" s="189" t="s">
        <v>1351</v>
      </c>
      <c r="G603" s="190" t="s">
        <v>4</v>
      </c>
      <c r="H603" s="190" t="s">
        <v>63</v>
      </c>
      <c r="I603" s="190" t="s">
        <v>73</v>
      </c>
      <c r="J603" s="190" t="s">
        <v>1037</v>
      </c>
      <c r="K603" s="190" t="s">
        <v>781</v>
      </c>
      <c r="L603" s="191" t="str">
        <f>IF(K603="","",VLOOKUP(K603,Listas!$O$3:$P$37,2,FALSE))</f>
        <v>SUBDIRECTOR(A) DE TALENTO HUMANO</v>
      </c>
      <c r="M603" s="190" t="s">
        <v>785</v>
      </c>
      <c r="N603" s="190" t="s">
        <v>1364</v>
      </c>
      <c r="O603" s="190" t="s">
        <v>21</v>
      </c>
      <c r="P603" s="190" t="s">
        <v>12</v>
      </c>
      <c r="Q603" s="190" t="s">
        <v>12</v>
      </c>
      <c r="R603" s="186" t="s">
        <v>14</v>
      </c>
      <c r="S603" s="190" t="s">
        <v>14</v>
      </c>
      <c r="T603" s="190" t="s">
        <v>14</v>
      </c>
      <c r="U603" s="190" t="s">
        <v>14</v>
      </c>
      <c r="V603" s="190" t="s">
        <v>14</v>
      </c>
      <c r="W603" s="190" t="s">
        <v>14</v>
      </c>
      <c r="X603" s="189" t="s">
        <v>1387</v>
      </c>
      <c r="Y603" s="191" t="str">
        <f t="shared" si="9"/>
        <v>NO SE ETIQUETA</v>
      </c>
      <c r="Z603" s="192">
        <v>45292</v>
      </c>
      <c r="AA603" s="192"/>
      <c r="AB603" s="193" t="s">
        <v>17</v>
      </c>
    </row>
    <row r="604" spans="1:28" s="156" customFormat="1" ht="118.95" customHeight="1" x14ac:dyDescent="0.25">
      <c r="A604" s="268">
        <f t="shared" si="10"/>
        <v>592</v>
      </c>
      <c r="B604" s="186" t="s">
        <v>53</v>
      </c>
      <c r="C604" s="187" t="s">
        <v>1245</v>
      </c>
      <c r="D604" s="187" t="s">
        <v>796</v>
      </c>
      <c r="E604" s="188" t="s">
        <v>2</v>
      </c>
      <c r="F604" s="189" t="s">
        <v>1352</v>
      </c>
      <c r="G604" s="190" t="s">
        <v>4</v>
      </c>
      <c r="H604" s="190" t="s">
        <v>63</v>
      </c>
      <c r="I604" s="190" t="s">
        <v>359</v>
      </c>
      <c r="J604" s="190" t="s">
        <v>1037</v>
      </c>
      <c r="K604" s="190" t="s">
        <v>781</v>
      </c>
      <c r="L604" s="191" t="str">
        <f>IF(K604="","",VLOOKUP(K604,Listas!$O$3:$P$37,2,FALSE))</f>
        <v>SUBDIRECTOR(A) DE TALENTO HUMANO</v>
      </c>
      <c r="M604" s="190" t="s">
        <v>785</v>
      </c>
      <c r="N604" s="190" t="s">
        <v>1363</v>
      </c>
      <c r="O604" s="190" t="s">
        <v>1767</v>
      </c>
      <c r="P604" s="190" t="s">
        <v>1767</v>
      </c>
      <c r="Q604" s="190" t="s">
        <v>1767</v>
      </c>
      <c r="R604" s="186" t="s">
        <v>14</v>
      </c>
      <c r="S604" s="190" t="s">
        <v>14</v>
      </c>
      <c r="T604" s="190" t="s">
        <v>14</v>
      </c>
      <c r="U604" s="190" t="s">
        <v>14</v>
      </c>
      <c r="V604" s="190" t="s">
        <v>14</v>
      </c>
      <c r="W604" s="190" t="s">
        <v>14</v>
      </c>
      <c r="X604" s="189" t="s">
        <v>1388</v>
      </c>
      <c r="Y604" s="191" t="str">
        <f t="shared" si="9"/>
        <v>NO SE ETIQUETA</v>
      </c>
      <c r="Z604" s="192">
        <v>45292</v>
      </c>
      <c r="AA604" s="192"/>
      <c r="AB604" s="193" t="s">
        <v>17</v>
      </c>
    </row>
    <row r="605" spans="1:28" s="156" customFormat="1" ht="118.95" customHeight="1" x14ac:dyDescent="0.25">
      <c r="A605" s="268">
        <f t="shared" si="10"/>
        <v>593</v>
      </c>
      <c r="B605" s="186" t="s">
        <v>272</v>
      </c>
      <c r="C605" s="187" t="s">
        <v>1246</v>
      </c>
      <c r="D605" s="187" t="s">
        <v>797</v>
      </c>
      <c r="E605" s="188" t="s">
        <v>2</v>
      </c>
      <c r="F605" s="189" t="s">
        <v>1925</v>
      </c>
      <c r="G605" s="190" t="s">
        <v>4</v>
      </c>
      <c r="H605" s="190" t="s">
        <v>5</v>
      </c>
      <c r="I605" s="190" t="s">
        <v>50</v>
      </c>
      <c r="J605" s="190" t="s">
        <v>1037</v>
      </c>
      <c r="K605" s="190" t="s">
        <v>781</v>
      </c>
      <c r="L605" s="191" t="str">
        <f>IF(K605="","",VLOOKUP(K605,Listas!$O$3:$P$37,2,FALSE))</f>
        <v>SUBDIRECTOR(A) DE TALENTO HUMANO</v>
      </c>
      <c r="M605" s="190" t="s">
        <v>785</v>
      </c>
      <c r="N605" s="190" t="s">
        <v>1365</v>
      </c>
      <c r="O605" s="190" t="s">
        <v>78</v>
      </c>
      <c r="P605" s="190" t="s">
        <v>35</v>
      </c>
      <c r="Q605" s="190" t="s">
        <v>35</v>
      </c>
      <c r="R605" s="186" t="s">
        <v>14</v>
      </c>
      <c r="S605" s="190" t="s">
        <v>14</v>
      </c>
      <c r="T605" s="190" t="s">
        <v>14</v>
      </c>
      <c r="U605" s="190" t="s">
        <v>14</v>
      </c>
      <c r="V605" s="190" t="s">
        <v>14</v>
      </c>
      <c r="W605" s="190" t="s">
        <v>14</v>
      </c>
      <c r="X605" s="189" t="s">
        <v>1389</v>
      </c>
      <c r="Y605" s="191" t="str">
        <f t="shared" si="9"/>
        <v>NO SE ETIQUETA</v>
      </c>
      <c r="Z605" s="192">
        <v>45292</v>
      </c>
      <c r="AA605" s="192"/>
      <c r="AB605" s="193" t="s">
        <v>17</v>
      </c>
    </row>
    <row r="606" spans="1:28" s="156" customFormat="1" ht="118.95" customHeight="1" x14ac:dyDescent="0.25">
      <c r="A606" s="268">
        <f t="shared" si="10"/>
        <v>594</v>
      </c>
      <c r="B606" s="186" t="s">
        <v>272</v>
      </c>
      <c r="C606" s="187" t="s">
        <v>1247</v>
      </c>
      <c r="D606" s="187" t="s">
        <v>798</v>
      </c>
      <c r="E606" s="188" t="s">
        <v>2</v>
      </c>
      <c r="F606" s="189" t="s">
        <v>1926</v>
      </c>
      <c r="G606" s="190" t="s">
        <v>4</v>
      </c>
      <c r="H606" s="190" t="s">
        <v>5</v>
      </c>
      <c r="I606" s="190" t="s">
        <v>6</v>
      </c>
      <c r="J606" s="190" t="s">
        <v>1037</v>
      </c>
      <c r="K606" s="190" t="s">
        <v>781</v>
      </c>
      <c r="L606" s="191" t="str">
        <f>IF(K606="","",VLOOKUP(K606,Listas!$O$3:$P$37,2,FALSE))</f>
        <v>SUBDIRECTOR(A) DE TALENTO HUMANO</v>
      </c>
      <c r="M606" s="190" t="s">
        <v>785</v>
      </c>
      <c r="N606" s="190" t="s">
        <v>1363</v>
      </c>
      <c r="O606" s="190" t="s">
        <v>78</v>
      </c>
      <c r="P606" s="190" t="s">
        <v>12</v>
      </c>
      <c r="Q606" s="190" t="s">
        <v>12</v>
      </c>
      <c r="R606" s="186" t="s">
        <v>14</v>
      </c>
      <c r="S606" s="190" t="s">
        <v>13</v>
      </c>
      <c r="T606" s="190" t="s">
        <v>13</v>
      </c>
      <c r="U606" s="190" t="s">
        <v>13</v>
      </c>
      <c r="V606" s="190" t="s">
        <v>13</v>
      </c>
      <c r="W606" s="190" t="s">
        <v>14</v>
      </c>
      <c r="X606" s="189" t="s">
        <v>1390</v>
      </c>
      <c r="Y606" s="191" t="str">
        <f t="shared" si="9"/>
        <v>NO SE ETIQUETA</v>
      </c>
      <c r="Z606" s="192">
        <v>45292</v>
      </c>
      <c r="AA606" s="192"/>
      <c r="AB606" s="193" t="s">
        <v>17</v>
      </c>
    </row>
    <row r="607" spans="1:28" s="156" customFormat="1" ht="118.95" customHeight="1" x14ac:dyDescent="0.25">
      <c r="A607" s="268">
        <f t="shared" si="10"/>
        <v>595</v>
      </c>
      <c r="B607" s="186" t="s">
        <v>799</v>
      </c>
      <c r="C607" s="187" t="s">
        <v>1248</v>
      </c>
      <c r="D607" s="187" t="s">
        <v>800</v>
      </c>
      <c r="E607" s="188" t="s">
        <v>2</v>
      </c>
      <c r="F607" s="189" t="s">
        <v>1353</v>
      </c>
      <c r="G607" s="190" t="s">
        <v>4</v>
      </c>
      <c r="H607" s="190" t="s">
        <v>63</v>
      </c>
      <c r="I607" s="190" t="s">
        <v>6</v>
      </c>
      <c r="J607" s="190" t="s">
        <v>1037</v>
      </c>
      <c r="K607" s="190" t="s">
        <v>781</v>
      </c>
      <c r="L607" s="191" t="str">
        <f>IF(K607="","",VLOOKUP(K607,Listas!$O$3:$P$37,2,FALSE))</f>
        <v>SUBDIRECTOR(A) DE TALENTO HUMANO</v>
      </c>
      <c r="M607" s="190" t="s">
        <v>785</v>
      </c>
      <c r="N607" s="190" t="s">
        <v>1362</v>
      </c>
      <c r="O607" s="190" t="s">
        <v>21</v>
      </c>
      <c r="P607" s="190" t="s">
        <v>35</v>
      </c>
      <c r="Q607" s="190" t="s">
        <v>11</v>
      </c>
      <c r="R607" s="186" t="s">
        <v>14</v>
      </c>
      <c r="S607" s="190" t="s">
        <v>14</v>
      </c>
      <c r="T607" s="190" t="s">
        <v>14</v>
      </c>
      <c r="U607" s="190" t="s">
        <v>14</v>
      </c>
      <c r="V607" s="190" t="s">
        <v>14</v>
      </c>
      <c r="W607" s="190" t="s">
        <v>14</v>
      </c>
      <c r="X607" s="189" t="s">
        <v>1391</v>
      </c>
      <c r="Y607" s="191" t="str">
        <f t="shared" si="9"/>
        <v>NO SE ETIQUETA</v>
      </c>
      <c r="Z607" s="192">
        <v>45292</v>
      </c>
      <c r="AA607" s="192"/>
      <c r="AB607" s="193" t="s">
        <v>17</v>
      </c>
    </row>
    <row r="608" spans="1:28" s="156" customFormat="1" ht="118.95" customHeight="1" x14ac:dyDescent="0.25">
      <c r="A608" s="268">
        <f t="shared" si="10"/>
        <v>596</v>
      </c>
      <c r="B608" s="186" t="s">
        <v>0</v>
      </c>
      <c r="C608" s="187" t="s">
        <v>1249</v>
      </c>
      <c r="D608" s="187" t="s">
        <v>801</v>
      </c>
      <c r="E608" s="188" t="s">
        <v>2</v>
      </c>
      <c r="F608" s="189" t="s">
        <v>1927</v>
      </c>
      <c r="G608" s="190" t="s">
        <v>4</v>
      </c>
      <c r="H608" s="190" t="s">
        <v>63</v>
      </c>
      <c r="I608" s="190" t="s">
        <v>6</v>
      </c>
      <c r="J608" s="190" t="s">
        <v>1037</v>
      </c>
      <c r="K608" s="190" t="s">
        <v>781</v>
      </c>
      <c r="L608" s="191" t="str">
        <f>IF(K608="","",VLOOKUP(K608,Listas!$O$3:$P$37,2,FALSE))</f>
        <v>SUBDIRECTOR(A) DE TALENTO HUMANO</v>
      </c>
      <c r="M608" s="190" t="s">
        <v>782</v>
      </c>
      <c r="N608" s="190" t="s">
        <v>1366</v>
      </c>
      <c r="O608" s="190" t="s">
        <v>21</v>
      </c>
      <c r="P608" s="190" t="s">
        <v>35</v>
      </c>
      <c r="Q608" s="190" t="s">
        <v>35</v>
      </c>
      <c r="R608" s="186" t="s">
        <v>14</v>
      </c>
      <c r="S608" s="190" t="s">
        <v>13</v>
      </c>
      <c r="T608" s="190" t="s">
        <v>13</v>
      </c>
      <c r="U608" s="190" t="s">
        <v>13</v>
      </c>
      <c r="V608" s="190" t="s">
        <v>14</v>
      </c>
      <c r="W608" s="190" t="s">
        <v>14</v>
      </c>
      <c r="X608" s="189" t="s">
        <v>1392</v>
      </c>
      <c r="Y608" s="191" t="str">
        <f t="shared" si="9"/>
        <v>NO SE ETIQUETA</v>
      </c>
      <c r="Z608" s="192">
        <v>45292</v>
      </c>
      <c r="AA608" s="192"/>
      <c r="AB608" s="193" t="s">
        <v>17</v>
      </c>
    </row>
    <row r="609" spans="1:28" s="156" customFormat="1" ht="118.95" customHeight="1" x14ac:dyDescent="0.25">
      <c r="A609" s="268">
        <f t="shared" si="10"/>
        <v>597</v>
      </c>
      <c r="B609" s="186" t="s">
        <v>0</v>
      </c>
      <c r="C609" s="187" t="s">
        <v>1408</v>
      </c>
      <c r="D609" s="187" t="s">
        <v>802</v>
      </c>
      <c r="E609" s="188" t="s">
        <v>2</v>
      </c>
      <c r="F609" s="189" t="s">
        <v>1928</v>
      </c>
      <c r="G609" s="190" t="s">
        <v>4</v>
      </c>
      <c r="H609" s="190" t="s">
        <v>63</v>
      </c>
      <c r="I609" s="190" t="s">
        <v>6</v>
      </c>
      <c r="J609" s="190" t="s">
        <v>1037</v>
      </c>
      <c r="K609" s="190" t="s">
        <v>781</v>
      </c>
      <c r="L609" s="191" t="str">
        <f>IF(K609="","",VLOOKUP(K609,Listas!$O$3:$P$37,2,FALSE))</f>
        <v>SUBDIRECTOR(A) DE TALENTO HUMANO</v>
      </c>
      <c r="M609" s="190" t="s">
        <v>782</v>
      </c>
      <c r="N609" s="190" t="s">
        <v>1367</v>
      </c>
      <c r="O609" s="190" t="s">
        <v>34</v>
      </c>
      <c r="P609" s="190" t="s">
        <v>35</v>
      </c>
      <c r="Q609" s="190" t="s">
        <v>35</v>
      </c>
      <c r="R609" s="186" t="s">
        <v>14</v>
      </c>
      <c r="S609" s="190" t="s">
        <v>13</v>
      </c>
      <c r="T609" s="190" t="s">
        <v>14</v>
      </c>
      <c r="U609" s="190" t="s">
        <v>14</v>
      </c>
      <c r="V609" s="190" t="s">
        <v>14</v>
      </c>
      <c r="W609" s="190" t="s">
        <v>14</v>
      </c>
      <c r="X609" s="189" t="s">
        <v>1393</v>
      </c>
      <c r="Y609" s="191" t="str">
        <f t="shared" si="9"/>
        <v>NO SE ETIQUETA</v>
      </c>
      <c r="Z609" s="192">
        <v>45292</v>
      </c>
      <c r="AA609" s="192"/>
      <c r="AB609" s="193" t="s">
        <v>17</v>
      </c>
    </row>
    <row r="610" spans="1:28" s="156" customFormat="1" ht="118.95" customHeight="1" x14ac:dyDescent="0.25">
      <c r="A610" s="268">
        <f t="shared" si="10"/>
        <v>598</v>
      </c>
      <c r="B610" s="186" t="s">
        <v>128</v>
      </c>
      <c r="C610" s="187" t="s">
        <v>1250</v>
      </c>
      <c r="D610" s="187" t="s">
        <v>1409</v>
      </c>
      <c r="E610" s="188" t="s">
        <v>2</v>
      </c>
      <c r="F610" s="189" t="s">
        <v>1929</v>
      </c>
      <c r="G610" s="190" t="s">
        <v>4</v>
      </c>
      <c r="H610" s="190" t="s">
        <v>63</v>
      </c>
      <c r="I610" s="190" t="s">
        <v>6</v>
      </c>
      <c r="J610" s="190" t="s">
        <v>1037</v>
      </c>
      <c r="K610" s="190" t="s">
        <v>781</v>
      </c>
      <c r="L610" s="191" t="str">
        <f>IF(K610="","",VLOOKUP(K610,Listas!$O$3:$P$37,2,FALSE))</f>
        <v>SUBDIRECTOR(A) DE TALENTO HUMANO</v>
      </c>
      <c r="M610" s="190" t="s">
        <v>782</v>
      </c>
      <c r="N610" s="190" t="s">
        <v>1368</v>
      </c>
      <c r="O610" s="190" t="s">
        <v>10</v>
      </c>
      <c r="P610" s="190" t="s">
        <v>12</v>
      </c>
      <c r="Q610" s="190" t="s">
        <v>12</v>
      </c>
      <c r="R610" s="186" t="s">
        <v>14</v>
      </c>
      <c r="S610" s="190" t="s">
        <v>13</v>
      </c>
      <c r="T610" s="190" t="s">
        <v>13</v>
      </c>
      <c r="U610" s="190" t="s">
        <v>13</v>
      </c>
      <c r="V610" s="190" t="s">
        <v>13</v>
      </c>
      <c r="W610" s="190" t="s">
        <v>14</v>
      </c>
      <c r="X610" s="189" t="s">
        <v>1394</v>
      </c>
      <c r="Y610" s="191" t="str">
        <f t="shared" si="9"/>
        <v>NO SE ETIQUETA</v>
      </c>
      <c r="Z610" s="192">
        <v>45292</v>
      </c>
      <c r="AA610" s="192"/>
      <c r="AB610" s="193" t="s">
        <v>17</v>
      </c>
    </row>
    <row r="611" spans="1:28" s="156" customFormat="1" ht="118.95" customHeight="1" x14ac:dyDescent="0.25">
      <c r="A611" s="268">
        <f t="shared" si="10"/>
        <v>599</v>
      </c>
      <c r="B611" s="186" t="s">
        <v>53</v>
      </c>
      <c r="C611" s="187" t="s">
        <v>1251</v>
      </c>
      <c r="D611" s="187" t="s">
        <v>803</v>
      </c>
      <c r="E611" s="188" t="s">
        <v>2</v>
      </c>
      <c r="F611" s="189" t="s">
        <v>1930</v>
      </c>
      <c r="G611" s="190" t="s">
        <v>4</v>
      </c>
      <c r="H611" s="190" t="s">
        <v>63</v>
      </c>
      <c r="I611" s="190" t="s">
        <v>42</v>
      </c>
      <c r="J611" s="190" t="s">
        <v>1037</v>
      </c>
      <c r="K611" s="190" t="s">
        <v>781</v>
      </c>
      <c r="L611" s="191" t="str">
        <f>IF(K611="","",VLOOKUP(K611,Listas!$O$3:$P$37,2,FALSE))</f>
        <v>SUBDIRECTOR(A) DE TALENTO HUMANO</v>
      </c>
      <c r="M611" s="190" t="s">
        <v>782</v>
      </c>
      <c r="N611" s="190" t="s">
        <v>1369</v>
      </c>
      <c r="O611" s="190" t="s">
        <v>21</v>
      </c>
      <c r="P611" s="190" t="s">
        <v>35</v>
      </c>
      <c r="Q611" s="190" t="s">
        <v>11</v>
      </c>
      <c r="R611" s="186" t="s">
        <v>14</v>
      </c>
      <c r="S611" s="190" t="s">
        <v>13</v>
      </c>
      <c r="T611" s="190" t="s">
        <v>13</v>
      </c>
      <c r="U611" s="190" t="s">
        <v>14</v>
      </c>
      <c r="V611" s="190" t="s">
        <v>14</v>
      </c>
      <c r="W611" s="190" t="s">
        <v>14</v>
      </c>
      <c r="X611" s="189" t="s">
        <v>1931</v>
      </c>
      <c r="Y611" s="191" t="str">
        <f t="shared" si="9"/>
        <v>NO SE ETIQUETA</v>
      </c>
      <c r="Z611" s="192">
        <v>45292</v>
      </c>
      <c r="AA611" s="192"/>
      <c r="AB611" s="193" t="s">
        <v>17</v>
      </c>
    </row>
    <row r="612" spans="1:28" s="156" customFormat="1" ht="118.95" customHeight="1" x14ac:dyDescent="0.25">
      <c r="A612" s="268">
        <f t="shared" si="10"/>
        <v>600</v>
      </c>
      <c r="B612" s="186" t="s">
        <v>53</v>
      </c>
      <c r="C612" s="187" t="s">
        <v>1252</v>
      </c>
      <c r="D612" s="187" t="s">
        <v>1410</v>
      </c>
      <c r="E612" s="188" t="s">
        <v>2</v>
      </c>
      <c r="F612" s="189" t="s">
        <v>1932</v>
      </c>
      <c r="G612" s="190" t="s">
        <v>4</v>
      </c>
      <c r="H612" s="190" t="s">
        <v>5</v>
      </c>
      <c r="I612" s="190" t="s">
        <v>6</v>
      </c>
      <c r="J612" s="190" t="s">
        <v>1037</v>
      </c>
      <c r="K612" s="190" t="s">
        <v>781</v>
      </c>
      <c r="L612" s="191" t="str">
        <f>IF(K612="","",VLOOKUP(K612,Listas!$O$3:$P$37,2,FALSE))</f>
        <v>SUBDIRECTOR(A) DE TALENTO HUMANO</v>
      </c>
      <c r="M612" s="190" t="s">
        <v>782</v>
      </c>
      <c r="N612" s="190" t="s">
        <v>1369</v>
      </c>
      <c r="O612" s="190" t="s">
        <v>21</v>
      </c>
      <c r="P612" s="190" t="s">
        <v>35</v>
      </c>
      <c r="Q612" s="190" t="s">
        <v>11</v>
      </c>
      <c r="R612" s="186" t="s">
        <v>14</v>
      </c>
      <c r="S612" s="190" t="s">
        <v>14</v>
      </c>
      <c r="T612" s="190" t="s">
        <v>14</v>
      </c>
      <c r="U612" s="190" t="s">
        <v>14</v>
      </c>
      <c r="V612" s="190" t="s">
        <v>14</v>
      </c>
      <c r="W612" s="190" t="s">
        <v>14</v>
      </c>
      <c r="X612" s="189" t="s">
        <v>1395</v>
      </c>
      <c r="Y612" s="191" t="str">
        <f t="shared" si="9"/>
        <v>NO SE ETIQUETA</v>
      </c>
      <c r="Z612" s="192">
        <v>45292</v>
      </c>
      <c r="AA612" s="192"/>
      <c r="AB612" s="193" t="s">
        <v>17</v>
      </c>
    </row>
    <row r="613" spans="1:28" s="156" customFormat="1" ht="118.95" customHeight="1" x14ac:dyDescent="0.25">
      <c r="A613" s="268">
        <f t="shared" si="10"/>
        <v>601</v>
      </c>
      <c r="B613" s="186" t="s">
        <v>53</v>
      </c>
      <c r="C613" s="187" t="s">
        <v>1253</v>
      </c>
      <c r="D613" s="187" t="s">
        <v>804</v>
      </c>
      <c r="E613" s="188" t="s">
        <v>2</v>
      </c>
      <c r="F613" s="189" t="s">
        <v>1933</v>
      </c>
      <c r="G613" s="190" t="s">
        <v>4</v>
      </c>
      <c r="H613" s="190" t="s">
        <v>63</v>
      </c>
      <c r="I613" s="190" t="s">
        <v>6</v>
      </c>
      <c r="J613" s="190" t="s">
        <v>1037</v>
      </c>
      <c r="K613" s="190" t="s">
        <v>781</v>
      </c>
      <c r="L613" s="191" t="str">
        <f>IF(K613="","",VLOOKUP(K613,Listas!$O$3:$P$37,2,FALSE))</f>
        <v>SUBDIRECTOR(A) DE TALENTO HUMANO</v>
      </c>
      <c r="M613" s="190" t="s">
        <v>782</v>
      </c>
      <c r="N613" s="190" t="s">
        <v>1370</v>
      </c>
      <c r="O613" s="190" t="s">
        <v>21</v>
      </c>
      <c r="P613" s="190" t="s">
        <v>35</v>
      </c>
      <c r="Q613" s="190" t="s">
        <v>11</v>
      </c>
      <c r="R613" s="186" t="s">
        <v>14</v>
      </c>
      <c r="S613" s="190" t="s">
        <v>14</v>
      </c>
      <c r="T613" s="190" t="s">
        <v>14</v>
      </c>
      <c r="U613" s="190" t="s">
        <v>14</v>
      </c>
      <c r="V613" s="190" t="s">
        <v>14</v>
      </c>
      <c r="W613" s="190" t="s">
        <v>14</v>
      </c>
      <c r="X613" s="189" t="s">
        <v>1934</v>
      </c>
      <c r="Y613" s="191" t="str">
        <f t="shared" si="9"/>
        <v>NO SE ETIQUETA</v>
      </c>
      <c r="Z613" s="192">
        <v>45292</v>
      </c>
      <c r="AA613" s="192"/>
      <c r="AB613" s="193" t="s">
        <v>17</v>
      </c>
    </row>
    <row r="614" spans="1:28" s="156" customFormat="1" ht="118.95" customHeight="1" x14ac:dyDescent="0.25">
      <c r="A614" s="268">
        <f t="shared" si="10"/>
        <v>602</v>
      </c>
      <c r="B614" s="186" t="s">
        <v>53</v>
      </c>
      <c r="C614" s="187" t="s">
        <v>1411</v>
      </c>
      <c r="D614" s="187" t="s">
        <v>805</v>
      </c>
      <c r="E614" s="188" t="s">
        <v>2</v>
      </c>
      <c r="F614" s="189" t="s">
        <v>1935</v>
      </c>
      <c r="G614" s="190" t="s">
        <v>4</v>
      </c>
      <c r="H614" s="190" t="s">
        <v>63</v>
      </c>
      <c r="I614" s="190" t="s">
        <v>42</v>
      </c>
      <c r="J614" s="190" t="s">
        <v>1037</v>
      </c>
      <c r="K614" s="190" t="s">
        <v>781</v>
      </c>
      <c r="L614" s="191" t="str">
        <f>IF(K614="","",VLOOKUP(K614,Listas!$O$3:$P$37,2,FALSE))</f>
        <v>SUBDIRECTOR(A) DE TALENTO HUMANO</v>
      </c>
      <c r="M614" s="190" t="s">
        <v>782</v>
      </c>
      <c r="N614" s="190" t="s">
        <v>1370</v>
      </c>
      <c r="O614" s="190" t="s">
        <v>21</v>
      </c>
      <c r="P614" s="190" t="s">
        <v>35</v>
      </c>
      <c r="Q614" s="190" t="s">
        <v>11</v>
      </c>
      <c r="R614" s="186" t="s">
        <v>14</v>
      </c>
      <c r="S614" s="190" t="s">
        <v>14</v>
      </c>
      <c r="T614" s="190" t="s">
        <v>14</v>
      </c>
      <c r="U614" s="190" t="s">
        <v>14</v>
      </c>
      <c r="V614" s="190" t="s">
        <v>14</v>
      </c>
      <c r="W614" s="190" t="s">
        <v>14</v>
      </c>
      <c r="X614" s="189" t="s">
        <v>1396</v>
      </c>
      <c r="Y614" s="191" t="str">
        <f t="shared" si="9"/>
        <v>NO SE ETIQUETA</v>
      </c>
      <c r="Z614" s="192">
        <v>45292</v>
      </c>
      <c r="AA614" s="192"/>
      <c r="AB614" s="193" t="s">
        <v>17</v>
      </c>
    </row>
    <row r="615" spans="1:28" s="156" customFormat="1" ht="118.95" customHeight="1" x14ac:dyDescent="0.25">
      <c r="A615" s="268">
        <f t="shared" si="10"/>
        <v>603</v>
      </c>
      <c r="B615" s="186" t="s">
        <v>236</v>
      </c>
      <c r="C615" s="187" t="s">
        <v>1254</v>
      </c>
      <c r="D615" s="187" t="s">
        <v>576</v>
      </c>
      <c r="E615" s="188" t="s">
        <v>2</v>
      </c>
      <c r="F615" s="189" t="s">
        <v>1936</v>
      </c>
      <c r="G615" s="190" t="s">
        <v>4</v>
      </c>
      <c r="H615" s="190" t="s">
        <v>63</v>
      </c>
      <c r="I615" s="190" t="s">
        <v>42</v>
      </c>
      <c r="J615" s="190" t="s">
        <v>1037</v>
      </c>
      <c r="K615" s="190" t="s">
        <v>781</v>
      </c>
      <c r="L615" s="191" t="str">
        <f>IF(K615="","",VLOOKUP(K615,Listas!$O$3:$P$37,2,FALSE))</f>
        <v>SUBDIRECTOR(A) DE TALENTO HUMANO</v>
      </c>
      <c r="M615" s="190" t="s">
        <v>782</v>
      </c>
      <c r="N615" s="190" t="s">
        <v>1369</v>
      </c>
      <c r="O615" s="190" t="s">
        <v>21</v>
      </c>
      <c r="P615" s="190" t="s">
        <v>35</v>
      </c>
      <c r="Q615" s="190" t="s">
        <v>11</v>
      </c>
      <c r="R615" s="186" t="s">
        <v>14</v>
      </c>
      <c r="S615" s="190" t="s">
        <v>14</v>
      </c>
      <c r="T615" s="190" t="s">
        <v>14</v>
      </c>
      <c r="U615" s="190" t="s">
        <v>13</v>
      </c>
      <c r="V615" s="190" t="s">
        <v>14</v>
      </c>
      <c r="W615" s="190" t="s">
        <v>14</v>
      </c>
      <c r="X615" s="189" t="s">
        <v>1397</v>
      </c>
      <c r="Y615" s="191" t="str">
        <f t="shared" si="9"/>
        <v>NO SE ETIQUETA</v>
      </c>
      <c r="Z615" s="192">
        <v>45292</v>
      </c>
      <c r="AA615" s="192"/>
      <c r="AB615" s="193" t="s">
        <v>17</v>
      </c>
    </row>
    <row r="616" spans="1:28" s="156" customFormat="1" ht="118.95" customHeight="1" x14ac:dyDescent="0.25">
      <c r="A616" s="268">
        <f t="shared" si="10"/>
        <v>604</v>
      </c>
      <c r="B616" s="186" t="s">
        <v>236</v>
      </c>
      <c r="C616" s="187" t="s">
        <v>1255</v>
      </c>
      <c r="D616" s="187" t="s">
        <v>806</v>
      </c>
      <c r="E616" s="188" t="s">
        <v>2</v>
      </c>
      <c r="F616" s="189" t="s">
        <v>1937</v>
      </c>
      <c r="G616" s="190" t="s">
        <v>4</v>
      </c>
      <c r="H616" s="190" t="s">
        <v>5</v>
      </c>
      <c r="I616" s="190" t="s">
        <v>81</v>
      </c>
      <c r="J616" s="190" t="s">
        <v>1037</v>
      </c>
      <c r="K616" s="190" t="s">
        <v>781</v>
      </c>
      <c r="L616" s="191" t="str">
        <f>IF(K616="","",VLOOKUP(K616,Listas!$O$3:$P$37,2,FALSE))</f>
        <v>SUBDIRECTOR(A) DE TALENTO HUMANO</v>
      </c>
      <c r="M616" s="190" t="s">
        <v>782</v>
      </c>
      <c r="N616" s="190" t="s">
        <v>1371</v>
      </c>
      <c r="O616" s="190" t="s">
        <v>21</v>
      </c>
      <c r="P616" s="190" t="s">
        <v>35</v>
      </c>
      <c r="Q616" s="190" t="s">
        <v>11</v>
      </c>
      <c r="R616" s="186" t="s">
        <v>14</v>
      </c>
      <c r="S616" s="190" t="s">
        <v>14</v>
      </c>
      <c r="T616" s="190" t="s">
        <v>14</v>
      </c>
      <c r="U616" s="190" t="s">
        <v>13</v>
      </c>
      <c r="V616" s="190" t="s">
        <v>14</v>
      </c>
      <c r="W616" s="190" t="s">
        <v>14</v>
      </c>
      <c r="X616" s="189" t="s">
        <v>1398</v>
      </c>
      <c r="Y616" s="191" t="str">
        <f t="shared" si="9"/>
        <v>NO SE ETIQUETA</v>
      </c>
      <c r="Z616" s="192">
        <v>45292</v>
      </c>
      <c r="AA616" s="192"/>
      <c r="AB616" s="193" t="s">
        <v>17</v>
      </c>
    </row>
    <row r="617" spans="1:28" s="156" customFormat="1" ht="118.95" customHeight="1" x14ac:dyDescent="0.25">
      <c r="A617" s="268">
        <f t="shared" si="10"/>
        <v>605</v>
      </c>
      <c r="B617" s="186" t="s">
        <v>236</v>
      </c>
      <c r="C617" s="187" t="s">
        <v>1256</v>
      </c>
      <c r="D617" s="187" t="s">
        <v>807</v>
      </c>
      <c r="E617" s="188" t="s">
        <v>2</v>
      </c>
      <c r="F617" s="189" t="s">
        <v>1938</v>
      </c>
      <c r="G617" s="190" t="s">
        <v>4</v>
      </c>
      <c r="H617" s="190" t="s">
        <v>5</v>
      </c>
      <c r="I617" s="190" t="s">
        <v>81</v>
      </c>
      <c r="J617" s="190" t="s">
        <v>1037</v>
      </c>
      <c r="K617" s="190" t="s">
        <v>781</v>
      </c>
      <c r="L617" s="191" t="str">
        <f>IF(K617="","",VLOOKUP(K617,Listas!$O$3:$P$37,2,FALSE))</f>
        <v>SUBDIRECTOR(A) DE TALENTO HUMANO</v>
      </c>
      <c r="M617" s="190" t="s">
        <v>782</v>
      </c>
      <c r="N617" s="190" t="s">
        <v>1371</v>
      </c>
      <c r="O617" s="190" t="s">
        <v>21</v>
      </c>
      <c r="P617" s="190" t="s">
        <v>35</v>
      </c>
      <c r="Q617" s="190" t="s">
        <v>11</v>
      </c>
      <c r="R617" s="186" t="s">
        <v>14</v>
      </c>
      <c r="S617" s="190" t="s">
        <v>14</v>
      </c>
      <c r="T617" s="190" t="s">
        <v>14</v>
      </c>
      <c r="U617" s="190" t="s">
        <v>14</v>
      </c>
      <c r="V617" s="190" t="s">
        <v>14</v>
      </c>
      <c r="W617" s="190" t="s">
        <v>14</v>
      </c>
      <c r="X617" s="189" t="s">
        <v>1398</v>
      </c>
      <c r="Y617" s="191" t="str">
        <f t="shared" si="9"/>
        <v>NO SE ETIQUETA</v>
      </c>
      <c r="Z617" s="192">
        <v>45292</v>
      </c>
      <c r="AA617" s="192"/>
      <c r="AB617" s="193" t="s">
        <v>17</v>
      </c>
    </row>
    <row r="618" spans="1:28" s="156" customFormat="1" ht="118.95" customHeight="1" x14ac:dyDescent="0.25">
      <c r="A618" s="268">
        <f t="shared" si="10"/>
        <v>606</v>
      </c>
      <c r="B618" s="186" t="s">
        <v>236</v>
      </c>
      <c r="C618" s="187" t="s">
        <v>1257</v>
      </c>
      <c r="D618" s="187" t="s">
        <v>808</v>
      </c>
      <c r="E618" s="188" t="s">
        <v>2</v>
      </c>
      <c r="F618" s="189" t="s">
        <v>1937</v>
      </c>
      <c r="G618" s="190" t="s">
        <v>4</v>
      </c>
      <c r="H618" s="190" t="s">
        <v>5</v>
      </c>
      <c r="I618" s="190" t="s">
        <v>81</v>
      </c>
      <c r="J618" s="190" t="s">
        <v>1037</v>
      </c>
      <c r="K618" s="190" t="s">
        <v>781</v>
      </c>
      <c r="L618" s="191" t="str">
        <f>IF(K618="","",VLOOKUP(K618,Listas!$O$3:$P$37,2,FALSE))</f>
        <v>SUBDIRECTOR(A) DE TALENTO HUMANO</v>
      </c>
      <c r="M618" s="190" t="s">
        <v>782</v>
      </c>
      <c r="N618" s="190" t="s">
        <v>1371</v>
      </c>
      <c r="O618" s="190" t="s">
        <v>21</v>
      </c>
      <c r="P618" s="190" t="s">
        <v>35</v>
      </c>
      <c r="Q618" s="190" t="s">
        <v>11</v>
      </c>
      <c r="R618" s="186" t="s">
        <v>14</v>
      </c>
      <c r="S618" s="190" t="s">
        <v>14</v>
      </c>
      <c r="T618" s="190" t="s">
        <v>14</v>
      </c>
      <c r="U618" s="190" t="s">
        <v>14</v>
      </c>
      <c r="V618" s="190" t="s">
        <v>14</v>
      </c>
      <c r="W618" s="190" t="s">
        <v>14</v>
      </c>
      <c r="X618" s="189" t="s">
        <v>1398</v>
      </c>
      <c r="Y618" s="191" t="str">
        <f t="shared" si="9"/>
        <v>NO SE ETIQUETA</v>
      </c>
      <c r="Z618" s="192">
        <v>45292</v>
      </c>
      <c r="AA618" s="192"/>
      <c r="AB618" s="193" t="s">
        <v>17</v>
      </c>
    </row>
    <row r="619" spans="1:28" s="156" customFormat="1" ht="118.95" customHeight="1" x14ac:dyDescent="0.25">
      <c r="A619" s="268">
        <f t="shared" si="10"/>
        <v>607</v>
      </c>
      <c r="B619" s="186" t="s">
        <v>0</v>
      </c>
      <c r="C619" s="187" t="s">
        <v>1258</v>
      </c>
      <c r="D619" s="187" t="s">
        <v>809</v>
      </c>
      <c r="E619" s="188" t="s">
        <v>2</v>
      </c>
      <c r="F619" s="189" t="s">
        <v>1939</v>
      </c>
      <c r="G619" s="190" t="s">
        <v>4</v>
      </c>
      <c r="H619" s="190" t="s">
        <v>63</v>
      </c>
      <c r="I619" s="190" t="s">
        <v>6</v>
      </c>
      <c r="J619" s="190" t="s">
        <v>1037</v>
      </c>
      <c r="K619" s="190" t="s">
        <v>781</v>
      </c>
      <c r="L619" s="191" t="str">
        <f>IF(K619="","",VLOOKUP(K619,Listas!$O$3:$P$37,2,FALSE))</f>
        <v>SUBDIRECTOR(A) DE TALENTO HUMANO</v>
      </c>
      <c r="M619" s="190" t="s">
        <v>810</v>
      </c>
      <c r="N619" s="190" t="s">
        <v>1372</v>
      </c>
      <c r="O619" s="190" t="s">
        <v>21</v>
      </c>
      <c r="P619" s="190" t="s">
        <v>35</v>
      </c>
      <c r="Q619" s="190" t="s">
        <v>11</v>
      </c>
      <c r="R619" s="186" t="s">
        <v>14</v>
      </c>
      <c r="S619" s="190" t="s">
        <v>14</v>
      </c>
      <c r="T619" s="190" t="s">
        <v>14</v>
      </c>
      <c r="U619" s="190" t="s">
        <v>14</v>
      </c>
      <c r="V619" s="190" t="s">
        <v>14</v>
      </c>
      <c r="W619" s="190" t="s">
        <v>14</v>
      </c>
      <c r="X619" s="189" t="s">
        <v>1399</v>
      </c>
      <c r="Y619" s="191" t="str">
        <f t="shared" si="9"/>
        <v>NO SE ETIQUETA</v>
      </c>
      <c r="Z619" s="192">
        <v>45292</v>
      </c>
      <c r="AA619" s="192"/>
      <c r="AB619" s="193" t="s">
        <v>17</v>
      </c>
    </row>
    <row r="620" spans="1:28" s="156" customFormat="1" ht="118.95" customHeight="1" x14ac:dyDescent="0.25">
      <c r="A620" s="268">
        <f t="shared" si="10"/>
        <v>608</v>
      </c>
      <c r="B620" s="186" t="s">
        <v>0</v>
      </c>
      <c r="C620" s="187" t="s">
        <v>1259</v>
      </c>
      <c r="D620" s="187" t="s">
        <v>811</v>
      </c>
      <c r="E620" s="188" t="s">
        <v>2</v>
      </c>
      <c r="F620" s="189" t="s">
        <v>1939</v>
      </c>
      <c r="G620" s="190" t="s">
        <v>4</v>
      </c>
      <c r="H620" s="190" t="s">
        <v>63</v>
      </c>
      <c r="I620" s="190" t="s">
        <v>6</v>
      </c>
      <c r="J620" s="190" t="s">
        <v>1037</v>
      </c>
      <c r="K620" s="190" t="s">
        <v>781</v>
      </c>
      <c r="L620" s="191" t="str">
        <f>IF(K620="","",VLOOKUP(K620,Listas!$O$3:$P$37,2,FALSE))</f>
        <v>SUBDIRECTOR(A) DE TALENTO HUMANO</v>
      </c>
      <c r="M620" s="190" t="s">
        <v>810</v>
      </c>
      <c r="N620" s="190" t="s">
        <v>1373</v>
      </c>
      <c r="O620" s="190" t="s">
        <v>21</v>
      </c>
      <c r="P620" s="190" t="s">
        <v>35</v>
      </c>
      <c r="Q620" s="190" t="s">
        <v>11</v>
      </c>
      <c r="R620" s="186" t="s">
        <v>14</v>
      </c>
      <c r="S620" s="190" t="s">
        <v>14</v>
      </c>
      <c r="T620" s="190" t="s">
        <v>14</v>
      </c>
      <c r="U620" s="190" t="s">
        <v>14</v>
      </c>
      <c r="V620" s="190" t="s">
        <v>14</v>
      </c>
      <c r="W620" s="190" t="s">
        <v>14</v>
      </c>
      <c r="X620" s="189" t="s">
        <v>1400</v>
      </c>
      <c r="Y620" s="191" t="str">
        <f t="shared" si="9"/>
        <v>NO SE ETIQUETA</v>
      </c>
      <c r="Z620" s="192">
        <v>45292</v>
      </c>
      <c r="AA620" s="192"/>
      <c r="AB620" s="193" t="s">
        <v>17</v>
      </c>
    </row>
    <row r="621" spans="1:28" s="156" customFormat="1" ht="118.95" customHeight="1" x14ac:dyDescent="0.25">
      <c r="A621" s="268">
        <f t="shared" si="10"/>
        <v>609</v>
      </c>
      <c r="B621" s="186" t="s">
        <v>53</v>
      </c>
      <c r="C621" s="187" t="s">
        <v>1260</v>
      </c>
      <c r="D621" s="187" t="s">
        <v>812</v>
      </c>
      <c r="E621" s="188" t="s">
        <v>2</v>
      </c>
      <c r="F621" s="189" t="s">
        <v>1940</v>
      </c>
      <c r="G621" s="190" t="s">
        <v>4</v>
      </c>
      <c r="H621" s="190" t="s">
        <v>63</v>
      </c>
      <c r="I621" s="190" t="s">
        <v>42</v>
      </c>
      <c r="J621" s="190" t="s">
        <v>1037</v>
      </c>
      <c r="K621" s="190" t="s">
        <v>781</v>
      </c>
      <c r="L621" s="191" t="str">
        <f>IF(K621="","",VLOOKUP(K621,Listas!$O$3:$P$37,2,FALSE))</f>
        <v>SUBDIRECTOR(A) DE TALENTO HUMANO</v>
      </c>
      <c r="M621" s="190" t="s">
        <v>810</v>
      </c>
      <c r="N621" s="190" t="s">
        <v>1369</v>
      </c>
      <c r="O621" s="190" t="s">
        <v>21</v>
      </c>
      <c r="P621" s="190" t="s">
        <v>35</v>
      </c>
      <c r="Q621" s="190" t="s">
        <v>11</v>
      </c>
      <c r="R621" s="186" t="s">
        <v>14</v>
      </c>
      <c r="S621" s="190" t="s">
        <v>14</v>
      </c>
      <c r="T621" s="190" t="s">
        <v>14</v>
      </c>
      <c r="U621" s="190" t="s">
        <v>14</v>
      </c>
      <c r="V621" s="190" t="s">
        <v>14</v>
      </c>
      <c r="W621" s="190" t="s">
        <v>14</v>
      </c>
      <c r="X621" s="189" t="s">
        <v>1397</v>
      </c>
      <c r="Y621" s="191" t="str">
        <f t="shared" si="9"/>
        <v>NO SE ETIQUETA</v>
      </c>
      <c r="Z621" s="192">
        <v>45292</v>
      </c>
      <c r="AA621" s="192"/>
      <c r="AB621" s="193" t="s">
        <v>17</v>
      </c>
    </row>
    <row r="622" spans="1:28" s="156" customFormat="1" ht="118.95" customHeight="1" x14ac:dyDescent="0.25">
      <c r="A622" s="268">
        <f t="shared" si="10"/>
        <v>610</v>
      </c>
      <c r="B622" s="186" t="s">
        <v>236</v>
      </c>
      <c r="C622" s="187" t="s">
        <v>1261</v>
      </c>
      <c r="D622" s="187" t="s">
        <v>813</v>
      </c>
      <c r="E622" s="188" t="s">
        <v>2</v>
      </c>
      <c r="F622" s="189" t="s">
        <v>1941</v>
      </c>
      <c r="G622" s="190" t="s">
        <v>4</v>
      </c>
      <c r="H622" s="190" t="s">
        <v>63</v>
      </c>
      <c r="I622" s="190" t="s">
        <v>42</v>
      </c>
      <c r="J622" s="190" t="s">
        <v>1037</v>
      </c>
      <c r="K622" s="190" t="s">
        <v>781</v>
      </c>
      <c r="L622" s="191" t="str">
        <f>IF(K622="","",VLOOKUP(K622,Listas!$O$3:$P$37,2,FALSE))</f>
        <v>SUBDIRECTOR(A) DE TALENTO HUMANO</v>
      </c>
      <c r="M622" s="190" t="s">
        <v>810</v>
      </c>
      <c r="N622" s="190" t="s">
        <v>1374</v>
      </c>
      <c r="O622" s="190" t="s">
        <v>21</v>
      </c>
      <c r="P622" s="190" t="s">
        <v>35</v>
      </c>
      <c r="Q622" s="190" t="s">
        <v>11</v>
      </c>
      <c r="R622" s="186" t="s">
        <v>14</v>
      </c>
      <c r="S622" s="190" t="s">
        <v>14</v>
      </c>
      <c r="T622" s="190" t="s">
        <v>14</v>
      </c>
      <c r="U622" s="190" t="s">
        <v>14</v>
      </c>
      <c r="V622" s="190" t="s">
        <v>14</v>
      </c>
      <c r="W622" s="190" t="s">
        <v>14</v>
      </c>
      <c r="X622" s="189" t="s">
        <v>1401</v>
      </c>
      <c r="Y622" s="191" t="str">
        <f t="shared" si="9"/>
        <v>NO SE ETIQUETA</v>
      </c>
      <c r="Z622" s="192">
        <v>45292</v>
      </c>
      <c r="AA622" s="192"/>
      <c r="AB622" s="193" t="s">
        <v>17</v>
      </c>
    </row>
    <row r="623" spans="1:28" s="156" customFormat="1" ht="118.95" customHeight="1" x14ac:dyDescent="0.25">
      <c r="A623" s="268">
        <f t="shared" si="10"/>
        <v>611</v>
      </c>
      <c r="B623" s="186" t="s">
        <v>236</v>
      </c>
      <c r="C623" s="187" t="s">
        <v>1262</v>
      </c>
      <c r="D623" s="187" t="s">
        <v>814</v>
      </c>
      <c r="E623" s="188" t="s">
        <v>2</v>
      </c>
      <c r="F623" s="189" t="s">
        <v>1942</v>
      </c>
      <c r="G623" s="190" t="s">
        <v>4</v>
      </c>
      <c r="H623" s="190" t="s">
        <v>5</v>
      </c>
      <c r="I623" s="190" t="s">
        <v>81</v>
      </c>
      <c r="J623" s="190" t="s">
        <v>1037</v>
      </c>
      <c r="K623" s="190" t="s">
        <v>781</v>
      </c>
      <c r="L623" s="191" t="str">
        <f>IF(K623="","",VLOOKUP(K623,Listas!$O$3:$P$37,2,FALSE))</f>
        <v>SUBDIRECTOR(A) DE TALENTO HUMANO</v>
      </c>
      <c r="M623" s="190" t="s">
        <v>810</v>
      </c>
      <c r="N623" s="190" t="s">
        <v>1374</v>
      </c>
      <c r="O623" s="190" t="s">
        <v>21</v>
      </c>
      <c r="P623" s="190" t="s">
        <v>35</v>
      </c>
      <c r="Q623" s="190" t="s">
        <v>11</v>
      </c>
      <c r="R623" s="186" t="s">
        <v>14</v>
      </c>
      <c r="S623" s="190" t="s">
        <v>13</v>
      </c>
      <c r="T623" s="190" t="s">
        <v>14</v>
      </c>
      <c r="U623" s="190" t="s">
        <v>14</v>
      </c>
      <c r="V623" s="190" t="s">
        <v>14</v>
      </c>
      <c r="W623" s="190" t="s">
        <v>14</v>
      </c>
      <c r="X623" s="189" t="s">
        <v>1943</v>
      </c>
      <c r="Y623" s="191" t="str">
        <f t="shared" si="9"/>
        <v>NO SE ETIQUETA</v>
      </c>
      <c r="Z623" s="192">
        <v>45292</v>
      </c>
      <c r="AA623" s="192"/>
      <c r="AB623" s="193" t="s">
        <v>17</v>
      </c>
    </row>
    <row r="624" spans="1:28" s="156" customFormat="1" ht="118.95" customHeight="1" x14ac:dyDescent="0.25">
      <c r="A624" s="268">
        <f t="shared" si="10"/>
        <v>612</v>
      </c>
      <c r="B624" s="186" t="s">
        <v>815</v>
      </c>
      <c r="C624" s="187" t="s">
        <v>1263</v>
      </c>
      <c r="D624" s="187" t="s">
        <v>816</v>
      </c>
      <c r="E624" s="188" t="s">
        <v>2</v>
      </c>
      <c r="F624" s="189" t="s">
        <v>1944</v>
      </c>
      <c r="G624" s="190" t="s">
        <v>4</v>
      </c>
      <c r="H624" s="190" t="s">
        <v>63</v>
      </c>
      <c r="I624" s="190" t="s">
        <v>81</v>
      </c>
      <c r="J624" s="190" t="s">
        <v>1037</v>
      </c>
      <c r="K624" s="190" t="s">
        <v>781</v>
      </c>
      <c r="L624" s="191" t="str">
        <f>IF(K624="","",VLOOKUP(K624,Listas!$O$3:$P$37,2,FALSE))</f>
        <v>SUBDIRECTOR(A) DE TALENTO HUMANO</v>
      </c>
      <c r="M624" s="190" t="s">
        <v>817</v>
      </c>
      <c r="N624" s="190" t="s">
        <v>1375</v>
      </c>
      <c r="O624" s="190" t="s">
        <v>10</v>
      </c>
      <c r="P624" s="190" t="s">
        <v>35</v>
      </c>
      <c r="Q624" s="190" t="s">
        <v>35</v>
      </c>
      <c r="R624" s="186" t="s">
        <v>14</v>
      </c>
      <c r="S624" s="190" t="s">
        <v>13</v>
      </c>
      <c r="T624" s="190" t="s">
        <v>14</v>
      </c>
      <c r="U624" s="190" t="s">
        <v>14</v>
      </c>
      <c r="V624" s="190" t="s">
        <v>14</v>
      </c>
      <c r="W624" s="190" t="s">
        <v>14</v>
      </c>
      <c r="X624" s="189" t="s">
        <v>1412</v>
      </c>
      <c r="Y624" s="191" t="str">
        <f t="shared" si="9"/>
        <v>NO SE ETIQUETA</v>
      </c>
      <c r="Z624" s="192">
        <v>45292</v>
      </c>
      <c r="AA624" s="192"/>
      <c r="AB624" s="193" t="s">
        <v>17</v>
      </c>
    </row>
    <row r="625" spans="1:28" s="156" customFormat="1" ht="118.95" customHeight="1" x14ac:dyDescent="0.25">
      <c r="A625" s="268">
        <f t="shared" si="10"/>
        <v>613</v>
      </c>
      <c r="B625" s="186" t="s">
        <v>815</v>
      </c>
      <c r="C625" s="187" t="s">
        <v>1264</v>
      </c>
      <c r="D625" s="187" t="s">
        <v>818</v>
      </c>
      <c r="E625" s="188" t="s">
        <v>2</v>
      </c>
      <c r="F625" s="189" t="s">
        <v>1944</v>
      </c>
      <c r="G625" s="190" t="s">
        <v>4</v>
      </c>
      <c r="H625" s="190" t="s">
        <v>63</v>
      </c>
      <c r="I625" s="190" t="s">
        <v>81</v>
      </c>
      <c r="J625" s="190" t="s">
        <v>1037</v>
      </c>
      <c r="K625" s="190" t="s">
        <v>781</v>
      </c>
      <c r="L625" s="191" t="str">
        <f>IF(K625="","",VLOOKUP(K625,Listas!$O$3:$P$37,2,FALSE))</f>
        <v>SUBDIRECTOR(A) DE TALENTO HUMANO</v>
      </c>
      <c r="M625" s="190" t="s">
        <v>817</v>
      </c>
      <c r="N625" s="190" t="s">
        <v>1375</v>
      </c>
      <c r="O625" s="190" t="s">
        <v>10</v>
      </c>
      <c r="P625" s="190" t="s">
        <v>35</v>
      </c>
      <c r="Q625" s="190" t="s">
        <v>35</v>
      </c>
      <c r="R625" s="186" t="s">
        <v>14</v>
      </c>
      <c r="S625" s="190" t="s">
        <v>13</v>
      </c>
      <c r="T625" s="190" t="s">
        <v>13</v>
      </c>
      <c r="U625" s="190" t="s">
        <v>13</v>
      </c>
      <c r="V625" s="190" t="s">
        <v>14</v>
      </c>
      <c r="W625" s="190" t="s">
        <v>14</v>
      </c>
      <c r="X625" s="189" t="s">
        <v>1412</v>
      </c>
      <c r="Y625" s="191" t="str">
        <f t="shared" si="9"/>
        <v>NO SE ETIQUETA</v>
      </c>
      <c r="Z625" s="192">
        <v>45292</v>
      </c>
      <c r="AA625" s="192"/>
      <c r="AB625" s="193" t="s">
        <v>17</v>
      </c>
    </row>
    <row r="626" spans="1:28" s="156" customFormat="1" ht="118.95" customHeight="1" x14ac:dyDescent="0.25">
      <c r="A626" s="268">
        <f t="shared" si="10"/>
        <v>614</v>
      </c>
      <c r="B626" s="186" t="s">
        <v>587</v>
      </c>
      <c r="C626" s="187" t="s">
        <v>1265</v>
      </c>
      <c r="D626" s="187" t="s">
        <v>1478</v>
      </c>
      <c r="E626" s="188" t="s">
        <v>2</v>
      </c>
      <c r="F626" s="189" t="s">
        <v>1945</v>
      </c>
      <c r="G626" s="190" t="s">
        <v>4</v>
      </c>
      <c r="H626" s="190" t="s">
        <v>63</v>
      </c>
      <c r="I626" s="190" t="s">
        <v>81</v>
      </c>
      <c r="J626" s="190" t="s">
        <v>1037</v>
      </c>
      <c r="K626" s="190" t="s">
        <v>781</v>
      </c>
      <c r="L626" s="191" t="str">
        <f>IF(K626="","",VLOOKUP(K626,Listas!$O$3:$P$37,2,FALSE))</f>
        <v>SUBDIRECTOR(A) DE TALENTO HUMANO</v>
      </c>
      <c r="M626" s="190" t="s">
        <v>817</v>
      </c>
      <c r="N626" s="190" t="s">
        <v>1375</v>
      </c>
      <c r="O626" s="190" t="s">
        <v>10</v>
      </c>
      <c r="P626" s="190" t="s">
        <v>35</v>
      </c>
      <c r="Q626" s="190" t="s">
        <v>35</v>
      </c>
      <c r="R626" s="186" t="s">
        <v>14</v>
      </c>
      <c r="S626" s="190" t="s">
        <v>13</v>
      </c>
      <c r="T626" s="190" t="s">
        <v>14</v>
      </c>
      <c r="U626" s="190" t="s">
        <v>14</v>
      </c>
      <c r="V626" s="190" t="s">
        <v>14</v>
      </c>
      <c r="W626" s="190" t="s">
        <v>14</v>
      </c>
      <c r="X626" s="189" t="s">
        <v>1412</v>
      </c>
      <c r="Y626" s="191" t="str">
        <f t="shared" si="9"/>
        <v>NO SE ETIQUETA</v>
      </c>
      <c r="Z626" s="192">
        <v>45292</v>
      </c>
      <c r="AA626" s="192"/>
      <c r="AB626" s="193" t="s">
        <v>17</v>
      </c>
    </row>
    <row r="627" spans="1:28" s="156" customFormat="1" ht="118.95" customHeight="1" x14ac:dyDescent="0.25">
      <c r="A627" s="268">
        <f t="shared" si="10"/>
        <v>615</v>
      </c>
      <c r="B627" s="186" t="s">
        <v>819</v>
      </c>
      <c r="C627" s="187" t="s">
        <v>1266</v>
      </c>
      <c r="D627" s="187" t="s">
        <v>820</v>
      </c>
      <c r="E627" s="188" t="s">
        <v>2</v>
      </c>
      <c r="F627" s="189" t="s">
        <v>1354</v>
      </c>
      <c r="G627" s="190" t="s">
        <v>4</v>
      </c>
      <c r="H627" s="190" t="s">
        <v>63</v>
      </c>
      <c r="I627" s="190" t="s">
        <v>81</v>
      </c>
      <c r="J627" s="190" t="s">
        <v>1037</v>
      </c>
      <c r="K627" s="190" t="s">
        <v>781</v>
      </c>
      <c r="L627" s="191" t="str">
        <f>IF(K627="","",VLOOKUP(K627,Listas!$O$3:$P$37,2,FALSE))</f>
        <v>SUBDIRECTOR(A) DE TALENTO HUMANO</v>
      </c>
      <c r="M627" s="190" t="s">
        <v>817</v>
      </c>
      <c r="N627" s="190" t="s">
        <v>1375</v>
      </c>
      <c r="O627" s="190" t="s">
        <v>10</v>
      </c>
      <c r="P627" s="190" t="s">
        <v>12</v>
      </c>
      <c r="Q627" s="190" t="s">
        <v>12</v>
      </c>
      <c r="R627" s="186" t="s">
        <v>14</v>
      </c>
      <c r="S627" s="190" t="s">
        <v>13</v>
      </c>
      <c r="T627" s="190" t="s">
        <v>14</v>
      </c>
      <c r="U627" s="190" t="s">
        <v>14</v>
      </c>
      <c r="V627" s="190" t="s">
        <v>14</v>
      </c>
      <c r="W627" s="190" t="s">
        <v>14</v>
      </c>
      <c r="X627" s="189" t="s">
        <v>1412</v>
      </c>
      <c r="Y627" s="191" t="str">
        <f t="shared" si="9"/>
        <v>NO SE ETIQUETA</v>
      </c>
      <c r="Z627" s="192">
        <v>45292</v>
      </c>
      <c r="AA627" s="192"/>
      <c r="AB627" s="193" t="s">
        <v>17</v>
      </c>
    </row>
    <row r="628" spans="1:28" s="164" customFormat="1" ht="118.95" customHeight="1" thickBot="1" x14ac:dyDescent="0.3">
      <c r="A628" s="268">
        <f t="shared" si="10"/>
        <v>616</v>
      </c>
      <c r="B628" s="186" t="s">
        <v>1657</v>
      </c>
      <c r="C628" s="187" t="s">
        <v>821</v>
      </c>
      <c r="D628" s="187" t="s">
        <v>822</v>
      </c>
      <c r="E628" s="188" t="s">
        <v>2</v>
      </c>
      <c r="F628" s="189" t="s">
        <v>1946</v>
      </c>
      <c r="G628" s="190" t="s">
        <v>4</v>
      </c>
      <c r="H628" s="190" t="s">
        <v>63</v>
      </c>
      <c r="I628" s="190" t="s">
        <v>81</v>
      </c>
      <c r="J628" s="190" t="s">
        <v>1037</v>
      </c>
      <c r="K628" s="190" t="s">
        <v>781</v>
      </c>
      <c r="L628" s="191" t="str">
        <f>IF(K628="","",VLOOKUP(K628,Listas!$O$3:$P$37,2,FALSE))</f>
        <v>SUBDIRECTOR(A) DE TALENTO HUMANO</v>
      </c>
      <c r="M628" s="190" t="s">
        <v>817</v>
      </c>
      <c r="N628" s="190" t="s">
        <v>1375</v>
      </c>
      <c r="O628" s="190" t="s">
        <v>10</v>
      </c>
      <c r="P628" s="190" t="s">
        <v>12</v>
      </c>
      <c r="Q628" s="190" t="s">
        <v>35</v>
      </c>
      <c r="R628" s="186" t="s">
        <v>14</v>
      </c>
      <c r="S628" s="190" t="s">
        <v>13</v>
      </c>
      <c r="T628" s="190" t="s">
        <v>14</v>
      </c>
      <c r="U628" s="190" t="s">
        <v>14</v>
      </c>
      <c r="V628" s="190" t="s">
        <v>14</v>
      </c>
      <c r="W628" s="190" t="s">
        <v>14</v>
      </c>
      <c r="X628" s="189" t="s">
        <v>1412</v>
      </c>
      <c r="Y628" s="191" t="str">
        <f t="shared" si="9"/>
        <v>NO SE ETIQUETA</v>
      </c>
      <c r="Z628" s="192">
        <v>45292</v>
      </c>
      <c r="AA628" s="192"/>
      <c r="AB628" s="193" t="s">
        <v>17</v>
      </c>
    </row>
    <row r="629" spans="1:28" ht="118.95" customHeight="1" x14ac:dyDescent="0.3">
      <c r="A629" s="268">
        <f t="shared" si="10"/>
        <v>617</v>
      </c>
      <c r="B629" s="186" t="s">
        <v>272</v>
      </c>
      <c r="C629" s="187" t="s">
        <v>1232</v>
      </c>
      <c r="D629" s="187" t="s">
        <v>823</v>
      </c>
      <c r="E629" s="188" t="s">
        <v>2</v>
      </c>
      <c r="F629" s="189" t="s">
        <v>1479</v>
      </c>
      <c r="G629" s="190" t="s">
        <v>4</v>
      </c>
      <c r="H629" s="190" t="s">
        <v>63</v>
      </c>
      <c r="I629" s="190" t="s">
        <v>81</v>
      </c>
      <c r="J629" s="190" t="s">
        <v>1037</v>
      </c>
      <c r="K629" s="190" t="s">
        <v>781</v>
      </c>
      <c r="L629" s="191" t="str">
        <f>IF(K629="","",VLOOKUP(K629,Listas!$O$3:$P$37,2,FALSE))</f>
        <v>SUBDIRECTOR(A) DE TALENTO HUMANO</v>
      </c>
      <c r="M629" s="190" t="s">
        <v>825</v>
      </c>
      <c r="N629" s="190" t="s">
        <v>1376</v>
      </c>
      <c r="O629" s="190" t="s">
        <v>21</v>
      </c>
      <c r="P629" s="190" t="s">
        <v>35</v>
      </c>
      <c r="Q629" s="190" t="s">
        <v>11</v>
      </c>
      <c r="R629" s="186" t="s">
        <v>14</v>
      </c>
      <c r="S629" s="190" t="s">
        <v>13</v>
      </c>
      <c r="T629" s="190" t="s">
        <v>13</v>
      </c>
      <c r="U629" s="190" t="s">
        <v>13</v>
      </c>
      <c r="V629" s="190" t="s">
        <v>14</v>
      </c>
      <c r="W629" s="190" t="s">
        <v>14</v>
      </c>
      <c r="X629" s="189" t="s">
        <v>826</v>
      </c>
      <c r="Y629" s="191" t="str">
        <f t="shared" si="9"/>
        <v>NO SE ETIQUETA</v>
      </c>
      <c r="Z629" s="192">
        <v>45292</v>
      </c>
      <c r="AA629" s="192"/>
      <c r="AB629" s="193" t="s">
        <v>17</v>
      </c>
    </row>
    <row r="630" spans="1:28" ht="118.95" customHeight="1" x14ac:dyDescent="0.3">
      <c r="A630" s="268">
        <f t="shared" si="10"/>
        <v>618</v>
      </c>
      <c r="B630" s="186" t="s">
        <v>31</v>
      </c>
      <c r="C630" s="187" t="s">
        <v>1404</v>
      </c>
      <c r="D630" s="187" t="s">
        <v>1413</v>
      </c>
      <c r="E630" s="188" t="s">
        <v>719</v>
      </c>
      <c r="F630" s="189" t="s">
        <v>1307</v>
      </c>
      <c r="G630" s="190" t="s">
        <v>4</v>
      </c>
      <c r="H630" s="190" t="s">
        <v>63</v>
      </c>
      <c r="I630" s="190" t="s">
        <v>81</v>
      </c>
      <c r="J630" s="190" t="s">
        <v>1037</v>
      </c>
      <c r="K630" s="190" t="s">
        <v>781</v>
      </c>
      <c r="L630" s="191" t="str">
        <f>IF(K630="","",VLOOKUP(K630,Listas!$O$3:$P$37,2,FALSE))</f>
        <v>SUBDIRECTOR(A) DE TALENTO HUMANO</v>
      </c>
      <c r="M630" s="190" t="s">
        <v>1414</v>
      </c>
      <c r="N630" s="190" t="s">
        <v>1415</v>
      </c>
      <c r="O630" s="190" t="s">
        <v>21</v>
      </c>
      <c r="P630" s="190" t="s">
        <v>35</v>
      </c>
      <c r="Q630" s="190" t="s">
        <v>12</v>
      </c>
      <c r="R630" s="186" t="s">
        <v>14</v>
      </c>
      <c r="S630" s="190" t="s">
        <v>13</v>
      </c>
      <c r="T630" s="190" t="s">
        <v>13</v>
      </c>
      <c r="U630" s="190" t="s">
        <v>13</v>
      </c>
      <c r="V630" s="190" t="s">
        <v>14</v>
      </c>
      <c r="W630" s="190" t="s">
        <v>14</v>
      </c>
      <c r="X630" s="189" t="s">
        <v>826</v>
      </c>
      <c r="Y630" s="191" t="str">
        <f t="shared" si="9"/>
        <v>NO SE ETIQUETA</v>
      </c>
      <c r="Z630" s="192">
        <v>45292</v>
      </c>
      <c r="AA630" s="192"/>
      <c r="AB630" s="193" t="s">
        <v>17</v>
      </c>
    </row>
    <row r="631" spans="1:28" s="165" customFormat="1" ht="118.95" customHeight="1" x14ac:dyDescent="0.3">
      <c r="A631" s="268">
        <f t="shared" si="10"/>
        <v>619</v>
      </c>
      <c r="B631" s="186" t="s">
        <v>31</v>
      </c>
      <c r="C631" s="187" t="s">
        <v>1342</v>
      </c>
      <c r="D631" s="187" t="s">
        <v>1405</v>
      </c>
      <c r="E631" s="188" t="s">
        <v>719</v>
      </c>
      <c r="F631" s="189" t="s">
        <v>1307</v>
      </c>
      <c r="G631" s="190" t="s">
        <v>4</v>
      </c>
      <c r="H631" s="190" t="s">
        <v>63</v>
      </c>
      <c r="I631" s="190" t="s">
        <v>81</v>
      </c>
      <c r="J631" s="190" t="s">
        <v>1037</v>
      </c>
      <c r="K631" s="190" t="s">
        <v>781</v>
      </c>
      <c r="L631" s="191" t="str">
        <f>IF(K631="","",VLOOKUP(K631,Listas!$O$3:$P$37,2,FALSE))</f>
        <v>SUBDIRECTOR(A) DE TALENTO HUMANO</v>
      </c>
      <c r="M631" s="190" t="s">
        <v>1476</v>
      </c>
      <c r="N631" s="190" t="s">
        <v>1477</v>
      </c>
      <c r="O631" s="190" t="s">
        <v>34</v>
      </c>
      <c r="P631" s="190" t="s">
        <v>12</v>
      </c>
      <c r="Q631" s="190" t="s">
        <v>12</v>
      </c>
      <c r="R631" s="186" t="s">
        <v>14</v>
      </c>
      <c r="S631" s="190" t="s">
        <v>13</v>
      </c>
      <c r="T631" s="190" t="s">
        <v>13</v>
      </c>
      <c r="U631" s="190" t="s">
        <v>13</v>
      </c>
      <c r="V631" s="190" t="s">
        <v>14</v>
      </c>
      <c r="W631" s="190" t="s">
        <v>14</v>
      </c>
      <c r="X631" s="189" t="s">
        <v>39</v>
      </c>
      <c r="Y631" s="191" t="str">
        <f t="shared" si="9"/>
        <v>NO SE ETIQUETA</v>
      </c>
      <c r="Z631" s="192">
        <v>40909</v>
      </c>
      <c r="AA631" s="192"/>
      <c r="AB631" s="193" t="s">
        <v>17</v>
      </c>
    </row>
    <row r="632" spans="1:28" ht="118.95" customHeight="1" x14ac:dyDescent="0.3">
      <c r="A632" s="268">
        <f t="shared" si="10"/>
        <v>620</v>
      </c>
      <c r="B632" s="186" t="s">
        <v>31</v>
      </c>
      <c r="C632" s="187" t="s">
        <v>1305</v>
      </c>
      <c r="D632" s="187" t="s">
        <v>1306</v>
      </c>
      <c r="E632" s="188" t="s">
        <v>719</v>
      </c>
      <c r="F632" s="189" t="s">
        <v>1307</v>
      </c>
      <c r="G632" s="190" t="s">
        <v>4</v>
      </c>
      <c r="H632" s="190" t="s">
        <v>63</v>
      </c>
      <c r="I632" s="190" t="s">
        <v>6</v>
      </c>
      <c r="J632" s="190" t="s">
        <v>1037</v>
      </c>
      <c r="K632" s="190" t="s">
        <v>781</v>
      </c>
      <c r="L632" s="191" t="str">
        <f>IF(K632="","",VLOOKUP(K632,Listas!$O$3:$P$37,2,FALSE))</f>
        <v>SUBDIRECTOR(A) DE TALENTO HUMANO</v>
      </c>
      <c r="M632" s="190" t="s">
        <v>1416</v>
      </c>
      <c r="N632" s="190" t="s">
        <v>1403</v>
      </c>
      <c r="O632" s="190" t="s">
        <v>10</v>
      </c>
      <c r="P632" s="190" t="s">
        <v>35</v>
      </c>
      <c r="Q632" s="190" t="s">
        <v>12</v>
      </c>
      <c r="R632" s="186" t="s">
        <v>14</v>
      </c>
      <c r="S632" s="190" t="s">
        <v>13</v>
      </c>
      <c r="T632" s="190" t="s">
        <v>13</v>
      </c>
      <c r="U632" s="190" t="s">
        <v>13</v>
      </c>
      <c r="V632" s="190" t="s">
        <v>13</v>
      </c>
      <c r="W632" s="190" t="s">
        <v>14</v>
      </c>
      <c r="X632" s="189" t="s">
        <v>1308</v>
      </c>
      <c r="Y632" s="191" t="s">
        <v>300</v>
      </c>
      <c r="Z632" s="192">
        <v>44317</v>
      </c>
      <c r="AA632" s="192"/>
      <c r="AB632" s="193" t="s">
        <v>17</v>
      </c>
    </row>
    <row r="633" spans="1:28" s="156" customFormat="1" ht="118.95" customHeight="1" x14ac:dyDescent="0.25">
      <c r="A633" s="268">
        <f t="shared" si="10"/>
        <v>621</v>
      </c>
      <c r="B633" s="186" t="s">
        <v>272</v>
      </c>
      <c r="C633" s="187" t="s">
        <v>1232</v>
      </c>
      <c r="D633" s="187" t="s">
        <v>823</v>
      </c>
      <c r="E633" s="188" t="s">
        <v>2</v>
      </c>
      <c r="F633" s="189" t="s">
        <v>824</v>
      </c>
      <c r="G633" s="190" t="s">
        <v>4</v>
      </c>
      <c r="H633" s="190" t="s">
        <v>63</v>
      </c>
      <c r="I633" s="190" t="s">
        <v>50</v>
      </c>
      <c r="J633" s="190" t="s">
        <v>1037</v>
      </c>
      <c r="K633" s="190" t="s">
        <v>781</v>
      </c>
      <c r="L633" s="191" t="str">
        <f>IF(K633="","",VLOOKUP(K633,Listas!$O$3:$P$37,2,FALSE))</f>
        <v>SUBDIRECTOR(A) DE TALENTO HUMANO</v>
      </c>
      <c r="M633" s="190" t="s">
        <v>825</v>
      </c>
      <c r="N633" s="190" t="s">
        <v>783</v>
      </c>
      <c r="O633" s="190" t="s">
        <v>21</v>
      </c>
      <c r="P633" s="190" t="s">
        <v>35</v>
      </c>
      <c r="Q633" s="190" t="s">
        <v>11</v>
      </c>
      <c r="R633" s="186" t="s">
        <v>14</v>
      </c>
      <c r="S633" s="190" t="s">
        <v>13</v>
      </c>
      <c r="T633" s="190" t="s">
        <v>13</v>
      </c>
      <c r="U633" s="190" t="s">
        <v>13</v>
      </c>
      <c r="V633" s="190" t="s">
        <v>14</v>
      </c>
      <c r="W633" s="190" t="s">
        <v>14</v>
      </c>
      <c r="X633" s="189" t="s">
        <v>1660</v>
      </c>
      <c r="Y633" s="191" t="s">
        <v>300</v>
      </c>
      <c r="Z633" s="192">
        <v>44311</v>
      </c>
      <c r="AA633" s="192"/>
      <c r="AB633" s="193" t="s">
        <v>17</v>
      </c>
    </row>
    <row r="634" spans="1:28" ht="118.95" customHeight="1" x14ac:dyDescent="0.3">
      <c r="A634" s="268">
        <f t="shared" si="10"/>
        <v>622</v>
      </c>
      <c r="B634" s="186" t="s">
        <v>31</v>
      </c>
      <c r="C634" s="187" t="s">
        <v>1627</v>
      </c>
      <c r="D634" s="187" t="s">
        <v>1947</v>
      </c>
      <c r="E634" s="188" t="s">
        <v>719</v>
      </c>
      <c r="F634" s="189" t="s">
        <v>1307</v>
      </c>
      <c r="G634" s="190" t="s">
        <v>4</v>
      </c>
      <c r="H634" s="190" t="s">
        <v>63</v>
      </c>
      <c r="I634" s="190" t="s">
        <v>359</v>
      </c>
      <c r="J634" s="190" t="s">
        <v>1037</v>
      </c>
      <c r="K634" s="190" t="s">
        <v>781</v>
      </c>
      <c r="L634" s="191" t="str">
        <f>IF(K634="","",VLOOKUP(K634,Listas!$O$3:$P$37,2,FALSE))</f>
        <v>SUBDIRECTOR(A) DE TALENTO HUMANO</v>
      </c>
      <c r="M634" s="190" t="s">
        <v>1416</v>
      </c>
      <c r="N634" s="190" t="s">
        <v>1625</v>
      </c>
      <c r="O634" s="190" t="s">
        <v>10</v>
      </c>
      <c r="P634" s="190" t="s">
        <v>12</v>
      </c>
      <c r="Q634" s="190" t="s">
        <v>11</v>
      </c>
      <c r="R634" s="186" t="s">
        <v>14</v>
      </c>
      <c r="S634" s="190" t="s">
        <v>13</v>
      </c>
      <c r="T634" s="190" t="s">
        <v>14</v>
      </c>
      <c r="U634" s="190" t="s">
        <v>14</v>
      </c>
      <c r="V634" s="190" t="s">
        <v>14</v>
      </c>
      <c r="W634" s="190" t="s">
        <v>14</v>
      </c>
      <c r="X634" s="189" t="s">
        <v>1626</v>
      </c>
      <c r="Y634" s="191" t="s">
        <v>300</v>
      </c>
      <c r="Z634" s="192">
        <v>43831</v>
      </c>
      <c r="AA634" s="192"/>
      <c r="AB634" s="193" t="s">
        <v>17</v>
      </c>
    </row>
    <row r="635" spans="1:28" ht="118.95" customHeight="1" x14ac:dyDescent="0.3">
      <c r="A635" s="268">
        <f t="shared" si="10"/>
        <v>623</v>
      </c>
      <c r="B635" s="186" t="s">
        <v>101</v>
      </c>
      <c r="C635" s="187" t="s">
        <v>1302</v>
      </c>
      <c r="D635" s="187" t="s">
        <v>1670</v>
      </c>
      <c r="E635" s="188" t="s">
        <v>357</v>
      </c>
      <c r="F635" s="189" t="s">
        <v>1402</v>
      </c>
      <c r="G635" s="190" t="s">
        <v>49</v>
      </c>
      <c r="H635" s="190" t="s">
        <v>5</v>
      </c>
      <c r="I635" s="190" t="s">
        <v>359</v>
      </c>
      <c r="J635" s="190" t="s">
        <v>1037</v>
      </c>
      <c r="K635" s="190" t="s">
        <v>781</v>
      </c>
      <c r="L635" s="191" t="str">
        <f>IF(K635="","",VLOOKUP(K635,Listas!$O$3:$P$37,2,FALSE))</f>
        <v>SUBDIRECTOR(A) DE TALENTO HUMANO</v>
      </c>
      <c r="M635" s="190" t="s">
        <v>1416</v>
      </c>
      <c r="N635" s="190" t="s">
        <v>1403</v>
      </c>
      <c r="O635" s="190" t="s">
        <v>34</v>
      </c>
      <c r="P635" s="190" t="s">
        <v>12</v>
      </c>
      <c r="Q635" s="190" t="s">
        <v>35</v>
      </c>
      <c r="R635" s="186" t="s">
        <v>14</v>
      </c>
      <c r="S635" s="190" t="s">
        <v>13</v>
      </c>
      <c r="T635" s="190" t="s">
        <v>13</v>
      </c>
      <c r="U635" s="190" t="s">
        <v>13</v>
      </c>
      <c r="V635" s="190" t="s">
        <v>13</v>
      </c>
      <c r="W635" s="190" t="s">
        <v>14</v>
      </c>
      <c r="X635" s="189" t="s">
        <v>1312</v>
      </c>
      <c r="Y635" s="191" t="s">
        <v>300</v>
      </c>
      <c r="Z635" s="192">
        <v>40848</v>
      </c>
      <c r="AA635" s="192"/>
      <c r="AB635" s="193" t="s">
        <v>17</v>
      </c>
    </row>
    <row r="636" spans="1:28" ht="118.95" customHeight="1" x14ac:dyDescent="0.3">
      <c r="A636" s="268">
        <f t="shared" si="10"/>
        <v>624</v>
      </c>
      <c r="B636" s="186" t="s">
        <v>30</v>
      </c>
      <c r="C636" s="187" t="s">
        <v>1303</v>
      </c>
      <c r="D636" s="187" t="s">
        <v>1671</v>
      </c>
      <c r="E636" s="188" t="s">
        <v>31</v>
      </c>
      <c r="F636" s="189" t="s">
        <v>1402</v>
      </c>
      <c r="G636" s="190" t="s">
        <v>49</v>
      </c>
      <c r="H636" s="190" t="s">
        <v>5</v>
      </c>
      <c r="I636" s="190" t="s">
        <v>359</v>
      </c>
      <c r="J636" s="190" t="s">
        <v>1037</v>
      </c>
      <c r="K636" s="190" t="s">
        <v>781</v>
      </c>
      <c r="L636" s="191" t="str">
        <f>IF(K636="","",VLOOKUP(K636,Listas!$O$3:$P$37,2,FALSE))</f>
        <v>SUBDIRECTOR(A) DE TALENTO HUMANO</v>
      </c>
      <c r="M636" s="190" t="s">
        <v>1416</v>
      </c>
      <c r="N636" s="190" t="s">
        <v>1403</v>
      </c>
      <c r="O636" s="190" t="s">
        <v>1767</v>
      </c>
      <c r="P636" s="190" t="s">
        <v>11</v>
      </c>
      <c r="Q636" s="190" t="s">
        <v>11</v>
      </c>
      <c r="R636" s="186" t="s">
        <v>14</v>
      </c>
      <c r="S636" s="190" t="s">
        <v>13</v>
      </c>
      <c r="T636" s="190" t="s">
        <v>13</v>
      </c>
      <c r="U636" s="190" t="s">
        <v>14</v>
      </c>
      <c r="V636" s="190" t="s">
        <v>14</v>
      </c>
      <c r="W636" s="190" t="s">
        <v>14</v>
      </c>
      <c r="X636" s="189" t="s">
        <v>1312</v>
      </c>
      <c r="Y636" s="191" t="s">
        <v>300</v>
      </c>
      <c r="Z636" s="192">
        <v>40848</v>
      </c>
      <c r="AA636" s="192"/>
      <c r="AB636" s="193" t="s">
        <v>17</v>
      </c>
    </row>
    <row r="637" spans="1:28" s="156" customFormat="1" ht="118.95" customHeight="1" thickBot="1" x14ac:dyDescent="0.3">
      <c r="A637" s="268">
        <f t="shared" si="10"/>
        <v>625</v>
      </c>
      <c r="B637" s="206" t="s">
        <v>61</v>
      </c>
      <c r="C637" s="207" t="s">
        <v>1062</v>
      </c>
      <c r="D637" s="207" t="s">
        <v>1055</v>
      </c>
      <c r="E637" s="208" t="s">
        <v>61</v>
      </c>
      <c r="F637" s="209" t="s">
        <v>1402</v>
      </c>
      <c r="G637" s="210" t="s">
        <v>359</v>
      </c>
      <c r="H637" s="210" t="s">
        <v>32</v>
      </c>
      <c r="I637" s="210" t="s">
        <v>359</v>
      </c>
      <c r="J637" s="210" t="s">
        <v>1037</v>
      </c>
      <c r="K637" s="210" t="s">
        <v>781</v>
      </c>
      <c r="L637" s="211" t="str">
        <f>IF(K637="","",VLOOKUP(K637,Listas!$O$3:$P$37,2,FALSE))</f>
        <v>SUBDIRECTOR(A) DE TALENTO HUMANO</v>
      </c>
      <c r="M637" s="210" t="s">
        <v>1416</v>
      </c>
      <c r="N637" s="210" t="s">
        <v>1403</v>
      </c>
      <c r="O637" s="190" t="s">
        <v>1767</v>
      </c>
      <c r="P637" s="190" t="s">
        <v>1767</v>
      </c>
      <c r="Q637" s="210" t="s">
        <v>12</v>
      </c>
      <c r="R637" s="206" t="s">
        <v>14</v>
      </c>
      <c r="S637" s="210" t="s">
        <v>14</v>
      </c>
      <c r="T637" s="210" t="s">
        <v>14</v>
      </c>
      <c r="U637" s="210" t="s">
        <v>14</v>
      </c>
      <c r="V637" s="210" t="s">
        <v>14</v>
      </c>
      <c r="W637" s="210" t="s">
        <v>14</v>
      </c>
      <c r="X637" s="209" t="s">
        <v>1312</v>
      </c>
      <c r="Y637" s="211" t="s">
        <v>300</v>
      </c>
      <c r="Z637" s="212">
        <v>40848</v>
      </c>
      <c r="AA637" s="212"/>
      <c r="AB637" s="213" t="s">
        <v>17</v>
      </c>
    </row>
  </sheetData>
  <mergeCells count="19">
    <mergeCell ref="A9:AB9"/>
    <mergeCell ref="Z4:AB5"/>
    <mergeCell ref="A6:AB6"/>
    <mergeCell ref="R7:AB7"/>
    <mergeCell ref="A1:B5"/>
    <mergeCell ref="S2:Y3"/>
    <mergeCell ref="Z2:AB3"/>
    <mergeCell ref="S4:Y5"/>
    <mergeCell ref="F2:O3"/>
    <mergeCell ref="F4:O5"/>
    <mergeCell ref="C4:E5"/>
    <mergeCell ref="C2:E3"/>
    <mergeCell ref="P2:R5"/>
    <mergeCell ref="S11:V11"/>
    <mergeCell ref="Z10:AB11"/>
    <mergeCell ref="J10:N11"/>
    <mergeCell ref="O10:Y10"/>
    <mergeCell ref="A10:I11"/>
    <mergeCell ref="O11:Q11"/>
  </mergeCells>
  <phoneticPr fontId="15" type="noConversion"/>
  <conditionalFormatting sqref="O28:O59">
    <cfRule type="containsText" dxfId="392" priority="77" stopIfTrue="1" operator="containsText" text="NO CALIFICADO">
      <formula>NOT(ISERROR(SEARCH("NO CALIFICADO",O28)))</formula>
    </cfRule>
    <cfRule type="containsText" dxfId="391" priority="79" stopIfTrue="1" operator="containsText" text="CLASIFICADO">
      <formula>NOT(ISERROR(SEARCH("CLASIFICADO",O28)))</formula>
    </cfRule>
    <cfRule type="containsText" dxfId="390" priority="80" stopIfTrue="1" operator="containsText" text="PÚBLICO">
      <formula>NOT(ISERROR(SEARCH("PÚBLICO",O28)))</formula>
    </cfRule>
  </conditionalFormatting>
  <conditionalFormatting sqref="O60:O123">
    <cfRule type="containsText" dxfId="389" priority="584" stopIfTrue="1" operator="containsText" text="CLASIFICADO">
      <formula>NOT(ISERROR(SEARCH("CLASIFICADO",O60)))</formula>
    </cfRule>
    <cfRule type="containsText" dxfId="388" priority="585" stopIfTrue="1" operator="containsText" text="PÚBLICO">
      <formula>NOT(ISERROR(SEARCH("PÚBLICO",O60)))</formula>
    </cfRule>
  </conditionalFormatting>
  <conditionalFormatting sqref="O177">
    <cfRule type="containsText" dxfId="387" priority="136" stopIfTrue="1" operator="containsText" text="CLASIFICADO">
      <formula>NOT(ISERROR(SEARCH("CLASIFICADO",O177)))</formula>
    </cfRule>
    <cfRule type="containsText" dxfId="386" priority="137" stopIfTrue="1" operator="containsText" text="PÚBLICO">
      <formula>NOT(ISERROR(SEARCH("PÚBLICO",O177)))</formula>
    </cfRule>
  </conditionalFormatting>
  <conditionalFormatting sqref="O408:O416 S408:W539 W540 S544:V544 W544:W545">
    <cfRule type="containsText" dxfId="385" priority="186" stopIfTrue="1" operator="containsText" text="CLASIFICADO">
      <formula>NOT(ISERROR(SEARCH("CLASIFICADO",O408)))</formula>
    </cfRule>
    <cfRule type="containsText" dxfId="384" priority="187" stopIfTrue="1" operator="containsText" text="PÚBLICO">
      <formula>NOT(ISERROR(SEARCH("PÚBLICO",O408)))</formula>
    </cfRule>
  </conditionalFormatting>
  <conditionalFormatting sqref="O418:O544 S540:W542">
    <cfRule type="containsText" dxfId="383" priority="163" stopIfTrue="1" operator="containsText" text="CLASIFICADO">
      <formula>NOT(ISERROR(SEARCH("CLASIFICADO",O418)))</formula>
    </cfRule>
    <cfRule type="containsText" dxfId="382" priority="164" stopIfTrue="1" operator="containsText" text="PÚBLICO">
      <formula>NOT(ISERROR(SEARCH("PÚBLICO",O418)))</formula>
    </cfRule>
  </conditionalFormatting>
  <conditionalFormatting sqref="O584:O586">
    <cfRule type="containsText" dxfId="381" priority="198" stopIfTrue="1" operator="containsText" text="CLASIFICADO">
      <formula>NOT(ISERROR(SEARCH("CLASIFICADO",O584)))</formula>
    </cfRule>
    <cfRule type="containsText" dxfId="380" priority="199" stopIfTrue="1" operator="containsText" text="PÚBLICO">
      <formula>NOT(ISERROR(SEARCH("PÚBLICO",O584)))</formula>
    </cfRule>
  </conditionalFormatting>
  <conditionalFormatting sqref="O587:O631">
    <cfRule type="containsText" dxfId="379" priority="618" stopIfTrue="1" operator="containsText" text="CLASIFICADO">
      <formula>NOT(ISERROR(SEARCH("CLASIFICADO",O587)))</formula>
    </cfRule>
    <cfRule type="containsText" dxfId="378" priority="619" stopIfTrue="1" operator="containsText" text="PÚBLICO">
      <formula>NOT(ISERROR(SEARCH("PÚBLICO",O587)))</formula>
    </cfRule>
  </conditionalFormatting>
  <conditionalFormatting sqref="O632:O635">
    <cfRule type="containsText" dxfId="377" priority="647" stopIfTrue="1" operator="containsText" text="CLASIFICADO">
      <formula>NOT(ISERROR(SEARCH("CLASIFICADO",O632)))</formula>
    </cfRule>
    <cfRule type="containsText" dxfId="376" priority="648" stopIfTrue="1" operator="containsText" text="PÚBLICO">
      <formula>NOT(ISERROR(SEARCH("PÚBLICO",O632)))</formula>
    </cfRule>
  </conditionalFormatting>
  <conditionalFormatting sqref="O631:P631 O60:Q123 R15:R427 S73:W407 O126:Q407">
    <cfRule type="containsText" dxfId="375" priority="613" stopIfTrue="1" operator="containsText" text="NO CALIFICADO">
      <formula>NOT(ISERROR(SEARCH("NO CALIFICADO",O15)))</formula>
    </cfRule>
  </conditionalFormatting>
  <conditionalFormatting sqref="P124:Q124 Q125">
    <cfRule type="containsText" dxfId="374" priority="579" stopIfTrue="1" operator="containsText" text="NO CALIFICADO">
      <formula>NOT(ISERROR(SEARCH("NO CALIFICADO",P124)))</formula>
    </cfRule>
  </conditionalFormatting>
  <conditionalFormatting sqref="O418:Q544">
    <cfRule type="containsText" dxfId="373" priority="158" stopIfTrue="1" operator="containsText" text="NO CALIFICADO">
      <formula>NOT(ISERROR(SEARCH("NO CALIFICADO",O418)))</formula>
    </cfRule>
  </conditionalFormatting>
  <conditionalFormatting sqref="O546:Q630">
    <cfRule type="containsText" dxfId="372" priority="193" stopIfTrue="1" operator="containsText" text="NO CALIFICADO">
      <formula>NOT(ISERROR(SEARCH("NO CALIFICADO",O546)))</formula>
    </cfRule>
  </conditionalFormatting>
  <conditionalFormatting sqref="O632:Q635 P636:Q636 Q637">
    <cfRule type="containsText" dxfId="371" priority="642" stopIfTrue="1" operator="containsText" text="NO CALIFICADO">
      <formula>NOT(ISERROR(SEARCH("NO CALIFICADO",O632)))</formula>
    </cfRule>
  </conditionalFormatting>
  <conditionalFormatting sqref="P631 P45:Q124">
    <cfRule type="containsText" dxfId="370" priority="614" stopIfTrue="1" operator="containsText" text="ALTA">
      <formula>NOT(ISERROR(SEARCH("ALTA",P45)))</formula>
    </cfRule>
    <cfRule type="containsText" dxfId="369" priority="615" stopIfTrue="1" operator="containsText" text="MEDIA">
      <formula>NOT(ISERROR(SEARCH("MEDIA",P45)))</formula>
    </cfRule>
    <cfRule type="containsText" dxfId="368" priority="616" stopIfTrue="1" operator="containsText" text="BAJA">
      <formula>NOT(ISERROR(SEARCH("BAJA",P45)))</formula>
    </cfRule>
  </conditionalFormatting>
  <conditionalFormatting sqref="P13:Q29 W13:W29 P125 P545 R546:R637 W546:W637 P637 P178:Q407 R13:R427 W31:W407">
    <cfRule type="containsText" dxfId="367" priority="1385" stopIfTrue="1" operator="containsText" text="MEDIA">
      <formula>NOT(ISERROR(SEARCH("MEDIA",P13)))</formula>
    </cfRule>
  </conditionalFormatting>
  <conditionalFormatting sqref="P13:Q29 W13:W29 P125 P545 R546:R637 W546:W637 P637 R13:R427 W31:W407 P178:Q540">
    <cfRule type="containsText" dxfId="366" priority="1384" stopIfTrue="1" operator="containsText" text="ALTA">
      <formula>NOT(ISERROR(SEARCH("ALTA",P13)))</formula>
    </cfRule>
  </conditionalFormatting>
  <conditionalFormatting sqref="P13:Q29 W13:W29 P125 P545 R546:R637 W546:W637 P637 P178:Q407 R13:R427 W31:W407">
    <cfRule type="containsText" dxfId="365" priority="1386" stopIfTrue="1" operator="containsText" text="BAJA">
      <formula>NOT(ISERROR(SEARCH("BAJA",P13)))</formula>
    </cfRule>
  </conditionalFormatting>
  <conditionalFormatting sqref="P30:Q30">
    <cfRule type="containsText" dxfId="364" priority="109" stopIfTrue="1" operator="containsText" text="NO CALIFICADO">
      <formula>NOT(ISERROR(SEARCH("NO CALIFICADO",P30)))</formula>
    </cfRule>
    <cfRule type="containsText" dxfId="363" priority="110" stopIfTrue="1" operator="containsText" text="ALTA">
      <formula>NOT(ISERROR(SEARCH("ALTA",P30)))</formula>
    </cfRule>
    <cfRule type="containsText" dxfId="362" priority="111" stopIfTrue="1" operator="containsText" text="MEDIA">
      <formula>NOT(ISERROR(SEARCH("MEDIA",P30)))</formula>
    </cfRule>
    <cfRule type="containsText" dxfId="361" priority="112" stopIfTrue="1" operator="containsText" text="BAJA">
      <formula>NOT(ISERROR(SEARCH("BAJA",P30)))</formula>
    </cfRule>
  </conditionalFormatting>
  <conditionalFormatting sqref="P31:Q44">
    <cfRule type="containsText" dxfId="360" priority="420" stopIfTrue="1" operator="containsText" text="ALTA">
      <formula>NOT(ISERROR(SEARCH("ALTA",P31)))</formula>
    </cfRule>
    <cfRule type="containsText" dxfId="359" priority="421" stopIfTrue="1" operator="containsText" text="MEDIA">
      <formula>NOT(ISERROR(SEARCH("MEDIA",P31)))</formula>
    </cfRule>
    <cfRule type="containsText" dxfId="358" priority="422" stopIfTrue="1" operator="containsText" text="BAJA">
      <formula>NOT(ISERROR(SEARCH("BAJA",P31)))</formula>
    </cfRule>
  </conditionalFormatting>
  <conditionalFormatting sqref="P31:Q59">
    <cfRule type="containsText" dxfId="357" priority="419" stopIfTrue="1" operator="containsText" text="NO CALIFICADO">
      <formula>NOT(ISERROR(SEARCH("NO CALIFICADO",P31)))</formula>
    </cfRule>
  </conditionalFormatting>
  <conditionalFormatting sqref="Q125">
    <cfRule type="containsText" dxfId="356" priority="580" stopIfTrue="1" operator="containsText" text="ALTA">
      <formula>NOT(ISERROR(SEARCH("ALTA",Q125)))</formula>
    </cfRule>
    <cfRule type="containsText" dxfId="355" priority="581" stopIfTrue="1" operator="containsText" text="MEDIA">
      <formula>NOT(ISERROR(SEARCH("MEDIA",Q125)))</formula>
    </cfRule>
    <cfRule type="containsText" dxfId="354" priority="582" stopIfTrue="1" operator="containsText" text="BAJA">
      <formula>NOT(ISERROR(SEARCH("BAJA",Q125)))</formula>
    </cfRule>
  </conditionalFormatting>
  <conditionalFormatting sqref="P126:Q177">
    <cfRule type="containsText" dxfId="353" priority="132" stopIfTrue="1" operator="containsText" text="ALTA">
      <formula>NOT(ISERROR(SEARCH("ALTA",P126)))</formula>
    </cfRule>
    <cfRule type="containsText" dxfId="352" priority="133" stopIfTrue="1" operator="containsText" text="MEDIA">
      <formula>NOT(ISERROR(SEARCH("MEDIA",P126)))</formula>
    </cfRule>
    <cfRule type="containsText" dxfId="351" priority="134" stopIfTrue="1" operator="containsText" text="BAJA">
      <formula>NOT(ISERROR(SEARCH("BAJA",P126)))</formula>
    </cfRule>
  </conditionalFormatting>
  <conditionalFormatting sqref="W408:W540 R428:R545 W544:W545 Q545">
    <cfRule type="containsText" dxfId="350" priority="182" stopIfTrue="1" operator="containsText" text="ALTA">
      <formula>NOT(ISERROR(SEARCH("ALTA",Q408)))</formula>
    </cfRule>
  </conditionalFormatting>
  <conditionalFormatting sqref="P408:Q540 W408:W540 R428:R545 W544:W545 Q545">
    <cfRule type="containsText" dxfId="349" priority="183" stopIfTrue="1" operator="containsText" text="MEDIA">
      <formula>NOT(ISERROR(SEARCH("MEDIA",P408)))</formula>
    </cfRule>
    <cfRule type="containsText" dxfId="348" priority="184" stopIfTrue="1" operator="containsText" text="BAJA">
      <formula>NOT(ISERROR(SEARCH("BAJA",P408)))</formula>
    </cfRule>
  </conditionalFormatting>
  <conditionalFormatting sqref="P541:Q544 W540:W542">
    <cfRule type="containsText" dxfId="347" priority="159" stopIfTrue="1" operator="containsText" text="ALTA">
      <formula>NOT(ISERROR(SEARCH("ALTA",P540)))</formula>
    </cfRule>
  </conditionalFormatting>
  <conditionalFormatting sqref="P546:Q630">
    <cfRule type="containsText" dxfId="346" priority="194" stopIfTrue="1" operator="containsText" text="ALTA">
      <formula>NOT(ISERROR(SEARCH("ALTA",P546)))</formula>
    </cfRule>
    <cfRule type="containsText" dxfId="345" priority="195" stopIfTrue="1" operator="containsText" text="MEDIA">
      <formula>NOT(ISERROR(SEARCH("MEDIA",P546)))</formula>
    </cfRule>
    <cfRule type="containsText" dxfId="344" priority="196" stopIfTrue="1" operator="containsText" text="BAJA">
      <formula>NOT(ISERROR(SEARCH("BAJA",P546)))</formula>
    </cfRule>
  </conditionalFormatting>
  <conditionalFormatting sqref="P632:Q636 Q637">
    <cfRule type="containsText" dxfId="343" priority="643" stopIfTrue="1" operator="containsText" text="ALTA">
      <formula>NOT(ISERROR(SEARCH("ALTA",P632)))</formula>
    </cfRule>
    <cfRule type="containsText" dxfId="342" priority="644" stopIfTrue="1" operator="containsText" text="MEDIA">
      <formula>NOT(ISERROR(SEARCH("MEDIA",P632)))</formula>
    </cfRule>
    <cfRule type="containsText" dxfId="341" priority="645" stopIfTrue="1" operator="containsText" text="BAJA">
      <formula>NOT(ISERROR(SEARCH("BAJA",P632)))</formula>
    </cfRule>
  </conditionalFormatting>
  <conditionalFormatting sqref="Q631">
    <cfRule type="containsText" dxfId="340" priority="528" stopIfTrue="1" operator="containsText" text="NO CALIFICADO">
      <formula>NOT(ISERROR(SEARCH("NO CALIFICADO",Q631)))</formula>
    </cfRule>
    <cfRule type="containsText" dxfId="339" priority="529" stopIfTrue="1" operator="containsText" text="ALTA">
      <formula>NOT(ISERROR(SEARCH("ALTA",Q631)))</formula>
    </cfRule>
    <cfRule type="containsText" dxfId="338" priority="530" stopIfTrue="1" operator="containsText" text="MEDIA">
      <formula>NOT(ISERROR(SEARCH("MEDIA",Q631)))</formula>
    </cfRule>
    <cfRule type="containsText" dxfId="337" priority="531" stopIfTrue="1" operator="containsText" text="BAJA">
      <formula>NOT(ISERROR(SEARCH("BAJA",Q631)))</formula>
    </cfRule>
  </conditionalFormatting>
  <conditionalFormatting sqref="R13:W14 O13:Q27 S15:W26 W27:W29 W31:W35 S36:W36 W37 S38:W38 W39:W42 S43:W43 W44 S45:W69 W70:W72 O124:O125 P125 O417 O545:P545 R546:W582 R583:V583 W583:W585 S584:V585 R584:R587 S586:W587 R588:W637 O636:O637 P637 P28:Q29">
    <cfRule type="containsText" dxfId="336" priority="1383" stopIfTrue="1" operator="containsText" text="NO CALIFICADO">
      <formula>NOT(ISERROR(SEARCH("NO CALIFICADO",O13)))</formula>
    </cfRule>
  </conditionalFormatting>
  <conditionalFormatting sqref="S405:S407">
    <cfRule type="containsText" dxfId="335" priority="745" stopIfTrue="1" operator="containsText" text="ALTA">
      <formula>NOT(ISERROR(SEARCH("ALTA",S405)))</formula>
    </cfRule>
    <cfRule type="containsText" dxfId="334" priority="746" stopIfTrue="1" operator="containsText" text="MEDIA">
      <formula>NOT(ISERROR(SEARCH("MEDIA",S405)))</formula>
    </cfRule>
    <cfRule type="containsText" dxfId="333" priority="747" stopIfTrue="1" operator="containsText" text="BAJA">
      <formula>NOT(ISERROR(SEARCH("BAJA",S405)))</formula>
    </cfRule>
    <cfRule type="containsText" dxfId="332" priority="1222" operator="containsText" text="NO">
      <formula>NOT(ISERROR(SEARCH("NO",S405)))</formula>
    </cfRule>
  </conditionalFormatting>
  <conditionalFormatting sqref="S569">
    <cfRule type="containsText" dxfId="331" priority="35" stopIfTrue="1" operator="containsText" text="ALTA">
      <formula>NOT(ISERROR(SEARCH("ALTA",S569)))</formula>
    </cfRule>
    <cfRule type="containsText" dxfId="330" priority="36" stopIfTrue="1" operator="containsText" text="MEDIA">
      <formula>NOT(ISERROR(SEARCH("MEDIA",S569)))</formula>
    </cfRule>
    <cfRule type="containsText" dxfId="329" priority="37" stopIfTrue="1" operator="containsText" text="BAJA">
      <formula>NOT(ISERROR(SEARCH("BAJA",S569)))</formula>
    </cfRule>
  </conditionalFormatting>
  <conditionalFormatting sqref="S27:V29">
    <cfRule type="containsText" dxfId="328" priority="397" operator="containsText" text="NO">
      <formula>NOT(ISERROR(SEARCH("NO",S27)))</formula>
    </cfRule>
    <cfRule type="containsText" dxfId="327" priority="398" operator="containsText" text="SI">
      <formula>NOT(ISERROR(SEARCH("SI",S27)))</formula>
    </cfRule>
    <cfRule type="containsText" dxfId="326" priority="400" stopIfTrue="1" operator="containsText" text="NO CALIFICADO">
      <formula>NOT(ISERROR(SEARCH("NO CALIFICADO",S27)))</formula>
    </cfRule>
    <cfRule type="containsText" dxfId="325" priority="402" stopIfTrue="1" operator="containsText" text="CLASIFICADO">
      <formula>NOT(ISERROR(SEARCH("CLASIFICADO",S27)))</formula>
    </cfRule>
    <cfRule type="containsText" dxfId="324" priority="403" stopIfTrue="1" operator="containsText" text="PÚBLICO">
      <formula>NOT(ISERROR(SEARCH("PÚBLICO",S27)))</formula>
    </cfRule>
  </conditionalFormatting>
  <conditionalFormatting sqref="S30:V30">
    <cfRule type="containsText" dxfId="323" priority="86" operator="containsText" text="NO">
      <formula>NOT(ISERROR(SEARCH("NO",S30)))</formula>
    </cfRule>
    <cfRule type="containsText" dxfId="322" priority="87" operator="containsText" text="SI">
      <formula>NOT(ISERROR(SEARCH("SI",S30)))</formula>
    </cfRule>
    <cfRule type="containsText" dxfId="321" priority="89" stopIfTrue="1" operator="containsText" text="NO CALIFICADO">
      <formula>NOT(ISERROR(SEARCH("NO CALIFICADO",S30)))</formula>
    </cfRule>
    <cfRule type="containsText" dxfId="320" priority="91" stopIfTrue="1" operator="containsText" text="CLASIFICADO">
      <formula>NOT(ISERROR(SEARCH("CLASIFICADO",S30)))</formula>
    </cfRule>
    <cfRule type="containsText" dxfId="319" priority="92" stopIfTrue="1" operator="containsText" text="PÚBLICO">
      <formula>NOT(ISERROR(SEARCH("PÚBLICO",S30)))</formula>
    </cfRule>
  </conditionalFormatting>
  <conditionalFormatting sqref="S31:V35">
    <cfRule type="containsText" dxfId="318" priority="362" operator="containsText" text="NO">
      <formula>NOT(ISERROR(SEARCH("NO",S31)))</formula>
    </cfRule>
    <cfRule type="containsText" dxfId="317" priority="363" operator="containsText" text="SI">
      <formula>NOT(ISERROR(SEARCH("SI",S31)))</formula>
    </cfRule>
    <cfRule type="containsText" dxfId="316" priority="365" stopIfTrue="1" operator="containsText" text="NO CALIFICADO">
      <formula>NOT(ISERROR(SEARCH("NO CALIFICADO",S31)))</formula>
    </cfRule>
    <cfRule type="containsText" dxfId="315" priority="367" stopIfTrue="1" operator="containsText" text="CLASIFICADO">
      <formula>NOT(ISERROR(SEARCH("CLASIFICADO",S31)))</formula>
    </cfRule>
    <cfRule type="containsText" dxfId="314" priority="368" stopIfTrue="1" operator="containsText" text="PÚBLICO">
      <formula>NOT(ISERROR(SEARCH("PÚBLICO",S31)))</formula>
    </cfRule>
  </conditionalFormatting>
  <conditionalFormatting sqref="S37:V37">
    <cfRule type="containsText" dxfId="313" priority="355" operator="containsText" text="NO">
      <formula>NOT(ISERROR(SEARCH("NO",S37)))</formula>
    </cfRule>
    <cfRule type="containsText" dxfId="312" priority="356" operator="containsText" text="SI">
      <formula>NOT(ISERROR(SEARCH("SI",S37)))</formula>
    </cfRule>
    <cfRule type="containsText" dxfId="311" priority="358" stopIfTrue="1" operator="containsText" text="NO CALIFICADO">
      <formula>NOT(ISERROR(SEARCH("NO CALIFICADO",S37)))</formula>
    </cfRule>
    <cfRule type="containsText" dxfId="310" priority="360" stopIfTrue="1" operator="containsText" text="CLASIFICADO">
      <formula>NOT(ISERROR(SEARCH("CLASIFICADO",S37)))</formula>
    </cfRule>
    <cfRule type="containsText" dxfId="309" priority="361" stopIfTrue="1" operator="containsText" text="PÚBLICO">
      <formula>NOT(ISERROR(SEARCH("PÚBLICO",S37)))</formula>
    </cfRule>
  </conditionalFormatting>
  <conditionalFormatting sqref="S39:V42">
    <cfRule type="containsText" dxfId="308" priority="327" operator="containsText" text="NO">
      <formula>NOT(ISERROR(SEARCH("NO",S39)))</formula>
    </cfRule>
    <cfRule type="containsText" dxfId="307" priority="328" operator="containsText" text="SI">
      <formula>NOT(ISERROR(SEARCH("SI",S39)))</formula>
    </cfRule>
    <cfRule type="containsText" dxfId="306" priority="330" stopIfTrue="1" operator="containsText" text="NO CALIFICADO">
      <formula>NOT(ISERROR(SEARCH("NO CALIFICADO",S39)))</formula>
    </cfRule>
    <cfRule type="containsText" dxfId="305" priority="332" stopIfTrue="1" operator="containsText" text="CLASIFICADO">
      <formula>NOT(ISERROR(SEARCH("CLASIFICADO",S39)))</formula>
    </cfRule>
    <cfRule type="containsText" dxfId="304" priority="333" stopIfTrue="1" operator="containsText" text="PÚBLICO">
      <formula>NOT(ISERROR(SEARCH("PÚBLICO",S39)))</formula>
    </cfRule>
  </conditionalFormatting>
  <conditionalFormatting sqref="S44:V44">
    <cfRule type="containsText" dxfId="303" priority="320" operator="containsText" text="NO">
      <formula>NOT(ISERROR(SEARCH("NO",S44)))</formula>
    </cfRule>
    <cfRule type="containsText" dxfId="302" priority="321" operator="containsText" text="SI">
      <formula>NOT(ISERROR(SEARCH("SI",S44)))</formula>
    </cfRule>
    <cfRule type="containsText" dxfId="301" priority="323" stopIfTrue="1" operator="containsText" text="NO CALIFICADO">
      <formula>NOT(ISERROR(SEARCH("NO CALIFICADO",S44)))</formula>
    </cfRule>
    <cfRule type="containsText" dxfId="300" priority="325" stopIfTrue="1" operator="containsText" text="CLASIFICADO">
      <formula>NOT(ISERROR(SEARCH("CLASIFICADO",S44)))</formula>
    </cfRule>
    <cfRule type="containsText" dxfId="299" priority="326" stopIfTrue="1" operator="containsText" text="PÚBLICO">
      <formula>NOT(ISERROR(SEARCH("PÚBLICO",S44)))</formula>
    </cfRule>
  </conditionalFormatting>
  <conditionalFormatting sqref="S48:V72">
    <cfRule type="containsText" dxfId="298" priority="276" operator="containsText" text="NO">
      <formula>NOT(ISERROR(SEARCH("NO",S48)))</formula>
    </cfRule>
    <cfRule type="containsText" dxfId="297" priority="277" operator="containsText" text="SI">
      <formula>NOT(ISERROR(SEARCH("SI",S48)))</formula>
    </cfRule>
  </conditionalFormatting>
  <conditionalFormatting sqref="S70:V72">
    <cfRule type="containsText" dxfId="296" priority="279" stopIfTrue="1" operator="containsText" text="NO CALIFICADO">
      <formula>NOT(ISERROR(SEARCH("NO CALIFICADO",S70)))</formula>
    </cfRule>
    <cfRule type="containsText" dxfId="295" priority="281" stopIfTrue="1" operator="containsText" text="CLASIFICADO">
      <formula>NOT(ISERROR(SEARCH("CLASIFICADO",S70)))</formula>
    </cfRule>
    <cfRule type="containsText" dxfId="294" priority="282" stopIfTrue="1" operator="containsText" text="PÚBLICO">
      <formula>NOT(ISERROR(SEARCH("PÚBLICO",S70)))</formula>
    </cfRule>
  </conditionalFormatting>
  <conditionalFormatting sqref="S118:V122 S174:V187">
    <cfRule type="containsText" dxfId="293" priority="569" operator="containsText" text="NO">
      <formula>NOT(ISERROR(SEARCH("NO",S118)))</formula>
    </cfRule>
    <cfRule type="containsText" dxfId="292" priority="570" operator="containsText" text="SI">
      <formula>NOT(ISERROR(SEARCH("SI",S118)))</formula>
    </cfRule>
    <cfRule type="containsText" dxfId="291" priority="572" stopIfTrue="1" operator="containsText" text="CLASIFICADO">
      <formula>NOT(ISERROR(SEARCH("CLASIFICADO",S118)))</formula>
    </cfRule>
    <cfRule type="containsText" dxfId="290" priority="573" stopIfTrue="1" operator="containsText" text="PÚBLICO">
      <formula>NOT(ISERROR(SEARCH("PÚBLICO",S118)))</formula>
    </cfRule>
  </conditionalFormatting>
  <conditionalFormatting sqref="S124:V125">
    <cfRule type="containsText" dxfId="289" priority="557" operator="containsText" text="NO">
      <formula>NOT(ISERROR(SEARCH("NO",S124)))</formula>
    </cfRule>
    <cfRule type="containsText" dxfId="288" priority="558" operator="containsText" text="SI">
      <formula>NOT(ISERROR(SEARCH("SI",S124)))</formula>
    </cfRule>
    <cfRule type="containsText" dxfId="287" priority="560" stopIfTrue="1" operator="containsText" text="CLASIFICADO">
      <formula>NOT(ISERROR(SEARCH("CLASIFICADO",S124)))</formula>
    </cfRule>
    <cfRule type="containsText" dxfId="286" priority="561" stopIfTrue="1" operator="containsText" text="PÚBLICO">
      <formula>NOT(ISERROR(SEARCH("PÚBLICO",S124)))</formula>
    </cfRule>
  </conditionalFormatting>
  <conditionalFormatting sqref="S125:V125">
    <cfRule type="containsText" dxfId="285" priority="552" operator="containsText" text="NO">
      <formula>NOT(ISERROR(SEARCH("NO",S125)))</formula>
    </cfRule>
    <cfRule type="containsText" dxfId="284" priority="553" operator="containsText" text="SI">
      <formula>NOT(ISERROR(SEARCH("SI",S125)))</formula>
    </cfRule>
    <cfRule type="containsText" dxfId="283" priority="555" stopIfTrue="1" operator="containsText" text="CLASIFICADO">
      <formula>NOT(ISERROR(SEARCH("CLASIFICADO",S125)))</formula>
    </cfRule>
    <cfRule type="containsText" dxfId="282" priority="556" stopIfTrue="1" operator="containsText" text="PÚBLICO">
      <formula>NOT(ISERROR(SEARCH("PÚBLICO",S125)))</formula>
    </cfRule>
  </conditionalFormatting>
  <conditionalFormatting sqref="S226:V233 S234:W258 S73:W115 W31:W407 S126:W187">
    <cfRule type="containsText" dxfId="281" priority="1043" operator="containsText" text="SI">
      <formula>NOT(ISERROR(SEARCH("SI",S31)))</formula>
    </cfRule>
  </conditionalFormatting>
  <conditionalFormatting sqref="S229:V231">
    <cfRule type="containsText" dxfId="280" priority="720" operator="containsText" text="NO">
      <formula>NOT(ISERROR(SEARCH("NO",S229)))</formula>
    </cfRule>
    <cfRule type="containsText" dxfId="279" priority="721" operator="containsText" text="SI">
      <formula>NOT(ISERROR(SEARCH("SI",S229)))</formula>
    </cfRule>
    <cfRule type="containsText" dxfId="278" priority="723" stopIfTrue="1" operator="containsText" text="CLASIFICADO">
      <formula>NOT(ISERROR(SEARCH("CLASIFICADO",S229)))</formula>
    </cfRule>
    <cfRule type="containsText" dxfId="277" priority="724" stopIfTrue="1" operator="containsText" text="PÚBLICO">
      <formula>NOT(ISERROR(SEARCH("PÚBLICO",S229)))</formula>
    </cfRule>
  </conditionalFormatting>
  <conditionalFormatting sqref="S233:V233 S234:W258">
    <cfRule type="containsText" dxfId="276" priority="1052" stopIfTrue="1" operator="containsText" text="CLASIFICADO">
      <formula>NOT(ISERROR(SEARCH("CLASIFICADO",S233)))</formula>
    </cfRule>
    <cfRule type="containsText" dxfId="275" priority="1053" stopIfTrue="1" operator="containsText" text="PÚBLICO">
      <formula>NOT(ISERROR(SEARCH("PÚBLICO",S233)))</formula>
    </cfRule>
  </conditionalFormatting>
  <conditionalFormatting sqref="S543:V543">
    <cfRule type="containsText" dxfId="274" priority="166" stopIfTrue="1" operator="containsText" text="CLASIFICADO">
      <formula>NOT(ISERROR(SEARCH("CLASIFICADO",S543)))</formula>
    </cfRule>
    <cfRule type="containsText" dxfId="273" priority="167" stopIfTrue="1" operator="containsText" text="PÚBLICO">
      <formula>NOT(ISERROR(SEARCH("PÚBLICO",S543)))</formula>
    </cfRule>
  </conditionalFormatting>
  <conditionalFormatting sqref="S543:V545">
    <cfRule type="containsText" dxfId="272" priority="148" operator="containsText" text="NO">
      <formula>NOT(ISERROR(SEARCH("NO",S543)))</formula>
    </cfRule>
    <cfRule type="containsText" dxfId="271" priority="149" operator="containsText" text="SI">
      <formula>NOT(ISERROR(SEARCH("SI",S543)))</formula>
    </cfRule>
  </conditionalFormatting>
  <conditionalFormatting sqref="S545:V545">
    <cfRule type="containsText" dxfId="270" priority="151" stopIfTrue="1" operator="containsText" text="CLASIFICADO">
      <formula>NOT(ISERROR(SEARCH("CLASIFICADO",S545)))</formula>
    </cfRule>
    <cfRule type="containsText" dxfId="269" priority="152" stopIfTrue="1" operator="containsText" text="PÚBLICO">
      <formula>NOT(ISERROR(SEARCH("PÚBLICO",S545)))</formula>
    </cfRule>
  </conditionalFormatting>
  <conditionalFormatting sqref="S580:V580">
    <cfRule type="containsText" dxfId="268" priority="1310" operator="containsText" text="NO">
      <formula>NOT(ISERROR(SEARCH("NO",S580)))</formula>
    </cfRule>
    <cfRule type="containsText" dxfId="267" priority="1311" operator="containsText" text="SI">
      <formula>NOT(ISERROR(SEARCH("SI",S580)))</formula>
    </cfRule>
    <cfRule type="containsText" dxfId="266" priority="1320" stopIfTrue="1" operator="containsText" text="CLASIFICADO">
      <formula>NOT(ISERROR(SEARCH("CLASIFICADO",S580)))</formula>
    </cfRule>
    <cfRule type="containsText" dxfId="265" priority="1321" stopIfTrue="1" operator="containsText" text="PÚBLICO">
      <formula>NOT(ISERROR(SEARCH("PÚBLICO",S580)))</formula>
    </cfRule>
  </conditionalFormatting>
  <conditionalFormatting sqref="S588:V637">
    <cfRule type="containsText" dxfId="264" priority="994" operator="containsText" text="NO">
      <formula>NOT(ISERROR(SEARCH("NO",S588)))</formula>
    </cfRule>
    <cfRule type="containsText" dxfId="263" priority="995" operator="containsText" text="SI">
      <formula>NOT(ISERROR(SEARCH("SI",S588)))</formula>
    </cfRule>
  </conditionalFormatting>
  <conditionalFormatting sqref="S637:V637">
    <cfRule type="containsText" dxfId="262" priority="1004" stopIfTrue="1" operator="containsText" text="CLASIFICADO">
      <formula>NOT(ISERROR(SEARCH("CLASIFICADO",S637)))</formula>
    </cfRule>
    <cfRule type="containsText" dxfId="261" priority="1005" stopIfTrue="1" operator="containsText" text="PÚBLICO">
      <formula>NOT(ISERROR(SEARCH("PÚBLICO",S637)))</formula>
    </cfRule>
  </conditionalFormatting>
  <conditionalFormatting sqref="S13:W25 O13:O27 W24:W29 S26:V26 S47:W47 S48:V69 S116:V116 O124:O176 S189:W209 T190:T213 S213:W225 S226:V232 S259:W397 S399:W402 O417 O545:O583 S546:W579 W546:W585 S584:V585 S586:W587 S588:V636 W588:W637 O636:O637 S73:W115 S126:W187 O178:O407 W31:W407">
    <cfRule type="containsText" dxfId="260" priority="1389" stopIfTrue="1" operator="containsText" text="PÚBLICO">
      <formula>NOT(ISERROR(SEARCH("PÚBLICO",O13)))</formula>
    </cfRule>
  </conditionalFormatting>
  <conditionalFormatting sqref="S13:W25 O13:O27 W24:W29 S26:V26 S47:W47 S48:V69 S116:V116 O124:O176 S189:W209 T190:T213 S213:W225 S226:V232 S259:W397 S399:W402 O417 O545:O583 S546:W579 W546:W585 S584:V585 S586:W587 S588:V636 W588:W637 O636:O637 S73:W115 S126:W187 O178:O407 W31:W407">
    <cfRule type="containsText" dxfId="259" priority="1388" stopIfTrue="1" operator="containsText" text="CLASIFICADO">
      <formula>NOT(ISERROR(SEARCH("CLASIFICADO",O13)))</formula>
    </cfRule>
  </conditionalFormatting>
  <conditionalFormatting sqref="S13:W25 W24:W29 S26:V26 S47:W47 S116:V116 S189:W209 T190:T213 S213:W225 S259:W397 S399:W402 S546:W579 W546:W585 S584:V585 S586:W587 W588:W637">
    <cfRule type="containsText" dxfId="258" priority="1379" operator="containsText" text="SI">
      <formula>NOT(ISERROR(SEARCH("SI",S13)))</formula>
    </cfRule>
  </conditionalFormatting>
  <conditionalFormatting sqref="S13:W26 S73:W188 W31:W407">
    <cfRule type="containsText" dxfId="257" priority="1162" operator="containsText" text="NO">
      <formula>NOT(ISERROR(SEARCH("NO",S13)))</formula>
    </cfRule>
  </conditionalFormatting>
  <conditionalFormatting sqref="S26:W26">
    <cfRule type="containsText" dxfId="256" priority="1163" operator="containsText" text="SI">
      <formula>NOT(ISERROR(SEARCH("SI",S26)))</formula>
    </cfRule>
    <cfRule type="containsText" dxfId="255" priority="1172" stopIfTrue="1" operator="containsText" text="CLASIFICADO">
      <formula>NOT(ISERROR(SEARCH("CLASIFICADO",S26)))</formula>
    </cfRule>
    <cfRule type="containsText" dxfId="254" priority="1173" stopIfTrue="1" operator="containsText" text="PÚBLICO">
      <formula>NOT(ISERROR(SEARCH("PÚBLICO",S26)))</formula>
    </cfRule>
  </conditionalFormatting>
  <conditionalFormatting sqref="S116:W125">
    <cfRule type="containsText" dxfId="253" priority="1139" operator="containsText" text="SI">
      <formula>NOT(ISERROR(SEARCH("SI",S116)))</formula>
    </cfRule>
    <cfRule type="containsText" dxfId="252" priority="1148" stopIfTrue="1" operator="containsText" text="CLASIFICADO">
      <formula>NOT(ISERROR(SEARCH("CLASIFICADO",S116)))</formula>
    </cfRule>
    <cfRule type="containsText" dxfId="251" priority="1149" stopIfTrue="1" operator="containsText" text="PÚBLICO">
      <formula>NOT(ISERROR(SEARCH("PÚBLICO",S116)))</formula>
    </cfRule>
  </conditionalFormatting>
  <conditionalFormatting sqref="S188:W188">
    <cfRule type="containsText" dxfId="250" priority="1091" operator="containsText" text="SI">
      <formula>NOT(ISERROR(SEARCH("SI",S188)))</formula>
    </cfRule>
    <cfRule type="containsText" dxfId="249" priority="1100" stopIfTrue="1" operator="containsText" text="CLASIFICADO">
      <formula>NOT(ISERROR(SEARCH("CLASIFICADO",S188)))</formula>
    </cfRule>
    <cfRule type="containsText" dxfId="248" priority="1101" stopIfTrue="1" operator="containsText" text="PÚBLICO">
      <formula>NOT(ISERROR(SEARCH("PÚBLICO",S188)))</formula>
    </cfRule>
  </conditionalFormatting>
  <conditionalFormatting sqref="S208:W212 W210:W213 T213:V213 T546:T547 T551:T552 T554:T555 T557:T565 T567:T569 T584:T585">
    <cfRule type="containsText" dxfId="247" priority="1199" operator="containsText" text="SI">
      <formula>NOT(ISERROR(SEARCH("SI",S208)))</formula>
    </cfRule>
    <cfRule type="containsText" dxfId="246" priority="1208" stopIfTrue="1" operator="containsText" text="CLASIFICADO">
      <formula>NOT(ISERROR(SEARCH("CLASIFICADO",S208)))</formula>
    </cfRule>
    <cfRule type="containsText" dxfId="245" priority="1209" stopIfTrue="1" operator="containsText" text="PÚBLICO">
      <formula>NOT(ISERROR(SEARCH("PÚBLICO",S208)))</formula>
    </cfRule>
  </conditionalFormatting>
  <conditionalFormatting sqref="S234:W407 S226:V233">
    <cfRule type="containsText" dxfId="244" priority="1042" operator="containsText" text="NO">
      <formula>NOT(ISERROR(SEARCH("NO",S226)))</formula>
    </cfRule>
  </conditionalFormatting>
  <conditionalFormatting sqref="S398:W398">
    <cfRule type="containsText" dxfId="243" priority="1115" operator="containsText" text="SI">
      <formula>NOT(ISERROR(SEARCH("SI",S398)))</formula>
    </cfRule>
    <cfRule type="containsText" dxfId="242" priority="1124" stopIfTrue="1" operator="containsText" text="CLASIFICADO">
      <formula>NOT(ISERROR(SEARCH("CLASIFICADO",S398)))</formula>
    </cfRule>
    <cfRule type="containsText" dxfId="241" priority="1125" stopIfTrue="1" operator="containsText" text="PÚBLICO">
      <formula>NOT(ISERROR(SEARCH("PÚBLICO",S398)))</formula>
    </cfRule>
  </conditionalFormatting>
  <conditionalFormatting sqref="S403:W406 S405:S407">
    <cfRule type="containsText" dxfId="240" priority="1223" operator="containsText" text="SI">
      <formula>NOT(ISERROR(SEARCH("SI",S403)))</formula>
    </cfRule>
    <cfRule type="containsText" dxfId="239" priority="1232" stopIfTrue="1" operator="containsText" text="CLASIFICADO">
      <formula>NOT(ISERROR(SEARCH("CLASIFICADO",S403)))</formula>
    </cfRule>
    <cfRule type="containsText" dxfId="238" priority="1233" stopIfTrue="1" operator="containsText" text="PÚBLICO">
      <formula>NOT(ISERROR(SEARCH("PÚBLICO",S403)))</formula>
    </cfRule>
  </conditionalFormatting>
  <conditionalFormatting sqref="S407:W407">
    <cfRule type="containsText" dxfId="237" priority="1187" operator="containsText" text="SI">
      <formula>NOT(ISERROR(SEARCH("SI",S407)))</formula>
    </cfRule>
    <cfRule type="containsText" dxfId="236" priority="1196" stopIfTrue="1" operator="containsText" text="CLASIFICADO">
      <formula>NOT(ISERROR(SEARCH("CLASIFICADO",S407)))</formula>
    </cfRule>
    <cfRule type="containsText" dxfId="235" priority="1197" stopIfTrue="1" operator="containsText" text="PÚBLICO">
      <formula>NOT(ISERROR(SEARCH("PÚBLICO",S407)))</formula>
    </cfRule>
  </conditionalFormatting>
  <conditionalFormatting sqref="S408:W427 P417:Q417 Q545 R428:W545 O408:Q416">
    <cfRule type="containsText" dxfId="234" priority="181" stopIfTrue="1" operator="containsText" text="NO CALIFICADO">
      <formula>NOT(ISERROR(SEARCH("NO CALIFICADO",O408)))</formula>
    </cfRule>
  </conditionalFormatting>
  <conditionalFormatting sqref="S408:W539 W540 W544:W545">
    <cfRule type="containsText" dxfId="233" priority="179" operator="containsText" text="SI">
      <formula>NOT(ISERROR(SEARCH("SI",S408)))</formula>
    </cfRule>
  </conditionalFormatting>
  <conditionalFormatting sqref="S408:W542">
    <cfRule type="containsText" dxfId="232" priority="153" operator="containsText" text="NO">
      <formula>NOT(ISERROR(SEARCH("NO",S408)))</formula>
    </cfRule>
  </conditionalFormatting>
  <conditionalFormatting sqref="S540:W542">
    <cfRule type="containsText" dxfId="231" priority="154" operator="containsText" text="SI">
      <formula>NOT(ISERROR(SEARCH("SI",S540)))</formula>
    </cfRule>
  </conditionalFormatting>
  <conditionalFormatting sqref="S543:W543">
    <cfRule type="containsText" dxfId="230" priority="168" operator="containsText" text="NO">
      <formula>NOT(ISERROR(SEARCH("NO",S543)))</formula>
    </cfRule>
    <cfRule type="containsText" dxfId="229" priority="169" operator="containsText" text="SI">
      <formula>NOT(ISERROR(SEARCH("SI",S543)))</formula>
    </cfRule>
    <cfRule type="containsText" dxfId="228" priority="176" stopIfTrue="1" operator="containsText" text="CLASIFICADO">
      <formula>NOT(ISERROR(SEARCH("CLASIFICADO",S543)))</formula>
    </cfRule>
    <cfRule type="containsText" dxfId="227" priority="177" stopIfTrue="1" operator="containsText" text="PÚBLICO">
      <formula>NOT(ISERROR(SEARCH("PÚBLICO",S543)))</formula>
    </cfRule>
  </conditionalFormatting>
  <conditionalFormatting sqref="S581:W582 S583:V583">
    <cfRule type="containsText" dxfId="226" priority="869" operator="containsText" text="NO">
      <formula>NOT(ISERROR(SEARCH("NO",S581)))</formula>
    </cfRule>
    <cfRule type="containsText" dxfId="225" priority="870" operator="containsText" text="SI">
      <formula>NOT(ISERROR(SEARCH("SI",S581)))</formula>
    </cfRule>
    <cfRule type="containsText" dxfId="224" priority="879" stopIfTrue="1" operator="containsText" text="CLASIFICADO">
      <formula>NOT(ISERROR(SEARCH("CLASIFICADO",S581)))</formula>
    </cfRule>
    <cfRule type="containsText" dxfId="223" priority="880" stopIfTrue="1" operator="containsText" text="PÚBLICO">
      <formula>NOT(ISERROR(SEARCH("PÚBLICO",S581)))</formula>
    </cfRule>
  </conditionalFormatting>
  <conditionalFormatting sqref="T546:T547 T551:T552 T554:T555 T557:T565 T567:T569 T584:T585 S208:W212 W210:W213 T213:V213">
    <cfRule type="containsText" dxfId="222" priority="1198" operator="containsText" text="NO">
      <formula>NOT(ISERROR(SEARCH("NO",S208)))</formula>
    </cfRule>
  </conditionalFormatting>
  <conditionalFormatting sqref="T547 T574 T580">
    <cfRule type="containsText" dxfId="221" priority="67" operator="containsText" text="SI">
      <formula>NOT(ISERROR(SEARCH("SI",T547)))</formula>
    </cfRule>
    <cfRule type="containsText" dxfId="220" priority="69" stopIfTrue="1" operator="containsText" text="CLASIFICADO">
      <formula>NOT(ISERROR(SEARCH("CLASIFICADO",T547)))</formula>
    </cfRule>
    <cfRule type="containsText" dxfId="219" priority="70" stopIfTrue="1" operator="containsText" text="PÚBLICO">
      <formula>NOT(ISERROR(SEARCH("PÚBLICO",T547)))</formula>
    </cfRule>
  </conditionalFormatting>
  <conditionalFormatting sqref="T574 T580 T547">
    <cfRule type="containsText" dxfId="218" priority="66" operator="containsText" text="NO">
      <formula>NOT(ISERROR(SEARCH("NO",T547)))</formula>
    </cfRule>
  </conditionalFormatting>
  <conditionalFormatting sqref="T574 T580">
    <cfRule type="containsText" dxfId="217" priority="62" operator="containsText" text="SI">
      <formula>NOT(ISERROR(SEARCH("SI",T574)))</formula>
    </cfRule>
    <cfRule type="containsText" dxfId="216" priority="64" stopIfTrue="1" operator="containsText" text="CLASIFICADO">
      <formula>NOT(ISERROR(SEARCH("CLASIFICADO",T574)))</formula>
    </cfRule>
    <cfRule type="containsText" dxfId="215" priority="65" stopIfTrue="1" operator="containsText" text="PÚBLICO">
      <formula>NOT(ISERROR(SEARCH("PÚBLICO",T574)))</formula>
    </cfRule>
  </conditionalFormatting>
  <conditionalFormatting sqref="T580 T574">
    <cfRule type="containsText" dxfId="214" priority="61" operator="containsText" text="NO">
      <formula>NOT(ISERROR(SEARCH("NO",T574)))</formula>
    </cfRule>
  </conditionalFormatting>
  <conditionalFormatting sqref="T580">
    <cfRule type="containsText" dxfId="213" priority="56" operator="containsText" text="NO">
      <formula>NOT(ISERROR(SEARCH("NO",T580)))</formula>
    </cfRule>
    <cfRule type="containsText" dxfId="212" priority="57" operator="containsText" text="SI">
      <formula>NOT(ISERROR(SEARCH("SI",T580)))</formula>
    </cfRule>
    <cfRule type="containsText" dxfId="211" priority="59" stopIfTrue="1" operator="containsText" text="CLASIFICADO">
      <formula>NOT(ISERROR(SEARCH("CLASIFICADO",T580)))</formula>
    </cfRule>
    <cfRule type="containsText" dxfId="210" priority="60" stopIfTrue="1" operator="containsText" text="PÚBLICO">
      <formula>NOT(ISERROR(SEARCH("PÚBLICO",T580)))</formula>
    </cfRule>
  </conditionalFormatting>
  <conditionalFormatting sqref="T582">
    <cfRule type="containsText" dxfId="209" priority="3" operator="containsText" text="NO">
      <formula>NOT(ISERROR(SEARCH("NO",T582)))</formula>
    </cfRule>
    <cfRule type="containsText" dxfId="208" priority="4" operator="containsText" text="SI">
      <formula>NOT(ISERROR(SEARCH("SI",T582)))</formula>
    </cfRule>
    <cfRule type="containsText" dxfId="207" priority="6" stopIfTrue="1" operator="containsText" text="CLASIFICADO">
      <formula>NOT(ISERROR(SEARCH("CLASIFICADO",T582)))</formula>
    </cfRule>
    <cfRule type="containsText" dxfId="206" priority="7" stopIfTrue="1" operator="containsText" text="PÚBLICO">
      <formula>NOT(ISERROR(SEARCH("PÚBLICO",T582)))</formula>
    </cfRule>
  </conditionalFormatting>
  <conditionalFormatting sqref="T229:V232">
    <cfRule type="containsText" dxfId="205" priority="708" operator="containsText" text="NO">
      <formula>NOT(ISERROR(SEARCH("NO",T229)))</formula>
    </cfRule>
    <cfRule type="containsText" dxfId="204" priority="709" operator="containsText" text="SI">
      <formula>NOT(ISERROR(SEARCH("SI",T229)))</formula>
    </cfRule>
    <cfRule type="containsText" dxfId="203" priority="711" stopIfTrue="1" operator="containsText" text="CLASIFICADO">
      <formula>NOT(ISERROR(SEARCH("CLASIFICADO",T229)))</formula>
    </cfRule>
    <cfRule type="containsText" dxfId="202" priority="712" stopIfTrue="1" operator="containsText" text="PÚBLICO">
      <formula>NOT(ISERROR(SEARCH("PÚBLICO",T229)))</formula>
    </cfRule>
  </conditionalFormatting>
  <conditionalFormatting sqref="T232:V232">
    <cfRule type="containsText" dxfId="201" priority="703" operator="containsText" text="NO">
      <formula>NOT(ISERROR(SEARCH("NO",T232)))</formula>
    </cfRule>
    <cfRule type="containsText" dxfId="200" priority="704" operator="containsText" text="SI">
      <formula>NOT(ISERROR(SEARCH("SI",T232)))</formula>
    </cfRule>
    <cfRule type="containsText" dxfId="199" priority="706" stopIfTrue="1" operator="containsText" text="CLASIFICADO">
      <formula>NOT(ISERROR(SEARCH("CLASIFICADO",T232)))</formula>
    </cfRule>
    <cfRule type="containsText" dxfId="198" priority="707" stopIfTrue="1" operator="containsText" text="PÚBLICO">
      <formula>NOT(ISERROR(SEARCH("PÚBLICO",T232)))</formula>
    </cfRule>
  </conditionalFormatting>
  <conditionalFormatting sqref="T543:V544">
    <cfRule type="containsText" dxfId="197" priority="143" operator="containsText" text="NO">
      <formula>NOT(ISERROR(SEARCH("NO",T543)))</formula>
    </cfRule>
    <cfRule type="containsText" dxfId="196" priority="144" operator="containsText" text="SI">
      <formula>NOT(ISERROR(SEARCH("SI",T543)))</formula>
    </cfRule>
    <cfRule type="containsText" dxfId="195" priority="146" stopIfTrue="1" operator="containsText" text="CLASIFICADO">
      <formula>NOT(ISERROR(SEARCH("CLASIFICADO",T543)))</formula>
    </cfRule>
    <cfRule type="containsText" dxfId="194" priority="147" stopIfTrue="1" operator="containsText" text="PÚBLICO">
      <formula>NOT(ISERROR(SEARCH("PÚBLICO",T543)))</formula>
    </cfRule>
  </conditionalFormatting>
  <conditionalFormatting sqref="T544:V544">
    <cfRule type="containsText" dxfId="193" priority="138" operator="containsText" text="NO">
      <formula>NOT(ISERROR(SEARCH("NO",T544)))</formula>
    </cfRule>
    <cfRule type="containsText" dxfId="192" priority="139" operator="containsText" text="SI">
      <formula>NOT(ISERROR(SEARCH("SI",T544)))</formula>
    </cfRule>
    <cfRule type="containsText" dxfId="191" priority="141" stopIfTrue="1" operator="containsText" text="CLASIFICADO">
      <formula>NOT(ISERROR(SEARCH("CLASIFICADO",T544)))</formula>
    </cfRule>
    <cfRule type="containsText" dxfId="190" priority="142" stopIfTrue="1" operator="containsText" text="PÚBLICO">
      <formula>NOT(ISERROR(SEARCH("PÚBLICO",T544)))</formula>
    </cfRule>
  </conditionalFormatting>
  <conditionalFormatting sqref="T546:V546 T551:V552 T554:U555 T555:V555 T557:V560 T557:U565 T562:V562 T565:V565 T567:V568 T567:U569 T584:V585">
    <cfRule type="containsText" dxfId="189" priority="72" operator="containsText" text="SI">
      <formula>NOT(ISERROR(SEARCH("SI",T546)))</formula>
    </cfRule>
    <cfRule type="containsText" dxfId="188" priority="74" stopIfTrue="1" operator="containsText" text="CLASIFICADO">
      <formula>NOT(ISERROR(SEARCH("CLASIFICADO",T546)))</formula>
    </cfRule>
    <cfRule type="containsText" dxfId="187" priority="75" stopIfTrue="1" operator="containsText" text="PÚBLICO">
      <formula>NOT(ISERROR(SEARCH("PÚBLICO",T546)))</formula>
    </cfRule>
  </conditionalFormatting>
  <conditionalFormatting sqref="T551:V552 T554:U555 T555:V555 T557:V560 T557:U565 T562:V562 T565:V565 T567:V568 T567:U569 T584:V585 T546:V546">
    <cfRule type="containsText" dxfId="186" priority="71" operator="containsText" text="NO">
      <formula>NOT(ISERROR(SEARCH("NO",T546)))</formula>
    </cfRule>
  </conditionalFormatting>
  <conditionalFormatting sqref="T405:W406 U407:W407">
    <cfRule type="containsText" dxfId="185" priority="735" operator="containsText" text="NO">
      <formula>NOT(ISERROR(SEARCH("NO",T405)))</formula>
    </cfRule>
    <cfRule type="containsText" dxfId="184" priority="736" operator="containsText" text="SI">
      <formula>NOT(ISERROR(SEARCH("SI",T405)))</formula>
    </cfRule>
    <cfRule type="containsText" dxfId="183" priority="738" stopIfTrue="1" operator="containsText" text="CLASIFICADO">
      <formula>NOT(ISERROR(SEARCH("CLASIFICADO",T405)))</formula>
    </cfRule>
    <cfRule type="containsText" dxfId="182" priority="739" stopIfTrue="1" operator="containsText" text="PÚBLICO">
      <formula>NOT(ISERROR(SEARCH("PÚBLICO",T405)))</formula>
    </cfRule>
  </conditionalFormatting>
  <conditionalFormatting sqref="T407:W407">
    <cfRule type="containsText" dxfId="181" priority="740" operator="containsText" text="NO">
      <formula>NOT(ISERROR(SEARCH("NO",T407)))</formula>
    </cfRule>
    <cfRule type="containsText" dxfId="180" priority="741" operator="containsText" text="SI">
      <formula>NOT(ISERROR(SEARCH("SI",T407)))</formula>
    </cfRule>
    <cfRule type="containsText" dxfId="179" priority="743" stopIfTrue="1" operator="containsText" text="CLASIFICADO">
      <formula>NOT(ISERROR(SEARCH("CLASIFICADO",T407)))</formula>
    </cfRule>
    <cfRule type="containsText" dxfId="178" priority="744" stopIfTrue="1" operator="containsText" text="PÚBLICO">
      <formula>NOT(ISERROR(SEARCH("PÚBLICO",T407)))</formula>
    </cfRule>
  </conditionalFormatting>
  <conditionalFormatting sqref="U546:U547 U580">
    <cfRule type="containsText" dxfId="177" priority="25" operator="containsText" text="SI">
      <formula>NOT(ISERROR(SEARCH("SI",U546)))</formula>
    </cfRule>
    <cfRule type="containsText" dxfId="176" priority="27" stopIfTrue="1" operator="containsText" text="CLASIFICADO">
      <formula>NOT(ISERROR(SEARCH("CLASIFICADO",U546)))</formula>
    </cfRule>
    <cfRule type="containsText" dxfId="175" priority="28" stopIfTrue="1" operator="containsText" text="PÚBLICO">
      <formula>NOT(ISERROR(SEARCH("PÚBLICO",U546)))</formula>
    </cfRule>
  </conditionalFormatting>
  <conditionalFormatting sqref="U547 U580">
    <cfRule type="containsText" dxfId="174" priority="29" stopIfTrue="1" operator="containsText" text="ALTA">
      <formula>NOT(ISERROR(SEARCH("ALTA",U547)))</formula>
    </cfRule>
    <cfRule type="containsText" dxfId="173" priority="30" stopIfTrue="1" operator="containsText" text="MEDIA">
      <formula>NOT(ISERROR(SEARCH("MEDIA",U547)))</formula>
    </cfRule>
    <cfRule type="containsText" dxfId="172" priority="31" stopIfTrue="1" operator="containsText" text="BAJA">
      <formula>NOT(ISERROR(SEARCH("BAJA",U547)))</formula>
    </cfRule>
    <cfRule type="containsText" dxfId="171" priority="32" stopIfTrue="1" operator="containsText" text="ALTA">
      <formula>NOT(ISERROR(SEARCH("ALTA",U547)))</formula>
    </cfRule>
    <cfRule type="containsText" dxfId="170" priority="33" stopIfTrue="1" operator="containsText" text="MEDIA">
      <formula>NOT(ISERROR(SEARCH("MEDIA",U547)))</formula>
    </cfRule>
    <cfRule type="containsText" dxfId="169" priority="34" stopIfTrue="1" operator="containsText" text="BAJA">
      <formula>NOT(ISERROR(SEARCH("BAJA",U547)))</formula>
    </cfRule>
  </conditionalFormatting>
  <conditionalFormatting sqref="U551:U552 U554:U555 U557:U565 U567:U569 U574 U584:U585">
    <cfRule type="containsText" dxfId="168" priority="52" operator="containsText" text="SI">
      <formula>NOT(ISERROR(SEARCH("SI",U551)))</formula>
    </cfRule>
    <cfRule type="containsText" dxfId="167" priority="54" stopIfTrue="1" operator="containsText" text="CLASIFICADO">
      <formula>NOT(ISERROR(SEARCH("CLASIFICADO",U551)))</formula>
    </cfRule>
    <cfRule type="containsText" dxfId="166" priority="55" stopIfTrue="1" operator="containsText" text="PÚBLICO">
      <formula>NOT(ISERROR(SEARCH("PÚBLICO",U551)))</formula>
    </cfRule>
  </conditionalFormatting>
  <conditionalFormatting sqref="U574 U551:U552 U554:U555 U557:U565 U567:U569 U584:U585">
    <cfRule type="containsText" dxfId="165" priority="51" operator="containsText" text="NO">
      <formula>NOT(ISERROR(SEARCH("NO",U551)))</formula>
    </cfRule>
  </conditionalFormatting>
  <conditionalFormatting sqref="U574">
    <cfRule type="containsText" dxfId="164" priority="46" operator="containsText" text="NO">
      <formula>NOT(ISERROR(SEARCH("NO",U574)))</formula>
    </cfRule>
    <cfRule type="containsText" dxfId="163" priority="47" operator="containsText" text="SI">
      <formula>NOT(ISERROR(SEARCH("SI",U574)))</formula>
    </cfRule>
    <cfRule type="containsText" dxfId="162" priority="49" stopIfTrue="1" operator="containsText" text="CLASIFICADO">
      <formula>NOT(ISERROR(SEARCH("CLASIFICADO",U574)))</formula>
    </cfRule>
    <cfRule type="containsText" dxfId="161" priority="50" stopIfTrue="1" operator="containsText" text="PÚBLICO">
      <formula>NOT(ISERROR(SEARCH("PÚBLICO",U574)))</formula>
    </cfRule>
  </conditionalFormatting>
  <conditionalFormatting sqref="U580 U546:U547">
    <cfRule type="containsText" dxfId="160" priority="24" operator="containsText" text="NO">
      <formula>NOT(ISERROR(SEARCH("NO",U546)))</formula>
    </cfRule>
  </conditionalFormatting>
  <conditionalFormatting sqref="U580">
    <cfRule type="containsText" dxfId="159" priority="19" operator="containsText" text="NO">
      <formula>NOT(ISERROR(SEARCH("NO",U580)))</formula>
    </cfRule>
    <cfRule type="containsText" dxfId="158" priority="20" operator="containsText" text="SI">
      <formula>NOT(ISERROR(SEARCH("SI",U580)))</formula>
    </cfRule>
    <cfRule type="containsText" dxfId="157" priority="22" stopIfTrue="1" operator="containsText" text="CLASIFICADO">
      <formula>NOT(ISERROR(SEARCH("CLASIFICADO",U580)))</formula>
    </cfRule>
    <cfRule type="containsText" dxfId="156" priority="23" stopIfTrue="1" operator="containsText" text="PÚBLICO">
      <formula>NOT(ISERROR(SEARCH("PÚBLICO",U580)))</formula>
    </cfRule>
  </conditionalFormatting>
  <conditionalFormatting sqref="V546:V547">
    <cfRule type="containsText" dxfId="155" priority="8" operator="containsText" text="NO">
      <formula>NOT(ISERROR(SEARCH("NO",V546)))</formula>
    </cfRule>
    <cfRule type="containsText" dxfId="154" priority="9" operator="containsText" text="SI">
      <formula>NOT(ISERROR(SEARCH("SI",V546)))</formula>
    </cfRule>
    <cfRule type="containsText" dxfId="153" priority="11" stopIfTrue="1" operator="containsText" text="CLASIFICADO">
      <formula>NOT(ISERROR(SEARCH("CLASIFICADO",V546)))</formula>
    </cfRule>
    <cfRule type="containsText" dxfId="152" priority="12" stopIfTrue="1" operator="containsText" text="PÚBLICO">
      <formula>NOT(ISERROR(SEARCH("PÚBLICO",V546)))</formula>
    </cfRule>
  </conditionalFormatting>
  <conditionalFormatting sqref="V547">
    <cfRule type="containsText" dxfId="151" priority="13" stopIfTrue="1" operator="containsText" text="ALTA">
      <formula>NOT(ISERROR(SEARCH("ALTA",V547)))</formula>
    </cfRule>
    <cfRule type="containsText" dxfId="150" priority="14" stopIfTrue="1" operator="containsText" text="MEDIA">
      <formula>NOT(ISERROR(SEARCH("MEDIA",V547)))</formula>
    </cfRule>
    <cfRule type="containsText" dxfId="149" priority="15" stopIfTrue="1" operator="containsText" text="BAJA">
      <formula>NOT(ISERROR(SEARCH("BAJA",V547)))</formula>
    </cfRule>
    <cfRule type="containsText" dxfId="148" priority="16" stopIfTrue="1" operator="containsText" text="ALTA">
      <formula>NOT(ISERROR(SEARCH("ALTA",V547)))</formula>
    </cfRule>
    <cfRule type="containsText" dxfId="147" priority="17" stopIfTrue="1" operator="containsText" text="MEDIA">
      <formula>NOT(ISERROR(SEARCH("MEDIA",V547)))</formula>
    </cfRule>
    <cfRule type="containsText" dxfId="146" priority="18" stopIfTrue="1" operator="containsText" text="BAJA">
      <formula>NOT(ISERROR(SEARCH("BAJA",V547)))</formula>
    </cfRule>
  </conditionalFormatting>
  <conditionalFormatting sqref="V551:V552 V555 V557:V560 V562 V565 V567:V568 V584:V585">
    <cfRule type="containsText" dxfId="145" priority="41" operator="containsText" text="NO">
      <formula>NOT(ISERROR(SEARCH("NO",V551)))</formula>
    </cfRule>
    <cfRule type="containsText" dxfId="144" priority="42" operator="containsText" text="SI">
      <formula>NOT(ISERROR(SEARCH("SI",V551)))</formula>
    </cfRule>
    <cfRule type="containsText" dxfId="143" priority="44" stopIfTrue="1" operator="containsText" text="CLASIFICADO">
      <formula>NOT(ISERROR(SEARCH("CLASIFICADO",V551)))</formula>
    </cfRule>
    <cfRule type="containsText" dxfId="142" priority="45" stopIfTrue="1" operator="containsText" text="PÚBLICO">
      <formula>NOT(ISERROR(SEARCH("PÚBLICO",V551)))</formula>
    </cfRule>
  </conditionalFormatting>
  <conditionalFormatting sqref="V554 V561 V563:V564 V569 V574">
    <cfRule type="containsText" dxfId="141" priority="38" stopIfTrue="1" operator="containsText" text="ALTA">
      <formula>NOT(ISERROR(SEARCH("ALTA",V554)))</formula>
    </cfRule>
    <cfRule type="containsText" dxfId="140" priority="39" stopIfTrue="1" operator="containsText" text="MEDIA">
      <formula>NOT(ISERROR(SEARCH("MEDIA",V554)))</formula>
    </cfRule>
    <cfRule type="containsText" dxfId="139" priority="40" stopIfTrue="1" operator="containsText" text="BAJA">
      <formula>NOT(ISERROR(SEARCH("BAJA",V554)))</formula>
    </cfRule>
  </conditionalFormatting>
  <conditionalFormatting sqref="W26">
    <cfRule type="containsText" dxfId="138" priority="1168" stopIfTrue="1" operator="containsText" text="ALTA">
      <formula>NOT(ISERROR(SEARCH("ALTA",W26)))</formula>
    </cfRule>
    <cfRule type="containsText" dxfId="137" priority="1169" stopIfTrue="1" operator="containsText" text="MEDIA">
      <formula>NOT(ISERROR(SEARCH("MEDIA",W26)))</formula>
    </cfRule>
    <cfRule type="containsText" dxfId="136" priority="1170" stopIfTrue="1" operator="containsText" text="BAJA">
      <formula>NOT(ISERROR(SEARCH("BAJA",W26)))</formula>
    </cfRule>
  </conditionalFormatting>
  <conditionalFormatting sqref="W27:W29 W31:W35 S36:W36 W37 S38:W38 W39:W42 S43:W43 W44 S45:W46">
    <cfRule type="containsText" dxfId="135" priority="971" operator="containsText" text="SI">
      <formula>NOT(ISERROR(SEARCH("SI",S27)))</formula>
    </cfRule>
    <cfRule type="containsText" dxfId="134" priority="980" stopIfTrue="1" operator="containsText" text="CLASIFICADO">
      <formula>NOT(ISERROR(SEARCH("CLASIFICADO",S27)))</formula>
    </cfRule>
    <cfRule type="containsText" dxfId="133" priority="981" stopIfTrue="1" operator="containsText" text="PÚBLICO">
      <formula>NOT(ISERROR(SEARCH("PÚBLICO",S27)))</formula>
    </cfRule>
  </conditionalFormatting>
  <conditionalFormatting sqref="W27:W29 W31:W35 S36:W36 W37 S38:W38 W39:W42 S43:W43 W44 S45:W47">
    <cfRule type="containsText" dxfId="132" priority="970" operator="containsText" text="NO">
      <formula>NOT(ISERROR(SEARCH("NO",S27)))</formula>
    </cfRule>
  </conditionalFormatting>
  <conditionalFormatting sqref="W30">
    <cfRule type="containsText" dxfId="131" priority="93" operator="containsText" text="NO">
      <formula>NOT(ISERROR(SEARCH("NO",W30)))</formula>
    </cfRule>
    <cfRule type="containsText" dxfId="130" priority="94" operator="containsText" text="SI">
      <formula>NOT(ISERROR(SEARCH("SI",W30)))</formula>
    </cfRule>
    <cfRule type="containsText" dxfId="129" priority="96" stopIfTrue="1" operator="containsText" text="CLASIFICADO">
      <formula>NOT(ISERROR(SEARCH("CLASIFICADO",W30)))</formula>
    </cfRule>
    <cfRule type="containsText" dxfId="128" priority="97" stopIfTrue="1" operator="containsText" text="PÚBLICO">
      <formula>NOT(ISERROR(SEARCH("PÚBLICO",W30)))</formula>
    </cfRule>
    <cfRule type="containsText" dxfId="127" priority="98" operator="containsText" text="NO">
      <formula>NOT(ISERROR(SEARCH("NO",W30)))</formula>
    </cfRule>
    <cfRule type="containsText" dxfId="126" priority="99" operator="containsText" text="SI">
      <formula>NOT(ISERROR(SEARCH("SI",W30)))</formula>
    </cfRule>
    <cfRule type="containsText" dxfId="125" priority="101" stopIfTrue="1" operator="containsText" text="NO CALIFICADO">
      <formula>NOT(ISERROR(SEARCH("NO CALIFICADO",W30)))</formula>
    </cfRule>
    <cfRule type="containsText" dxfId="124" priority="102" stopIfTrue="1" operator="containsText" text="ALTA">
      <formula>NOT(ISERROR(SEARCH("ALTA",W30)))</formula>
    </cfRule>
    <cfRule type="containsText" dxfId="123" priority="103" stopIfTrue="1" operator="containsText" text="MEDIA">
      <formula>NOT(ISERROR(SEARCH("MEDIA",W30)))</formula>
    </cfRule>
    <cfRule type="containsText" dxfId="122" priority="104" stopIfTrue="1" operator="containsText" text="BAJA">
      <formula>NOT(ISERROR(SEARCH("BAJA",W30)))</formula>
    </cfRule>
    <cfRule type="containsText" dxfId="121" priority="106" stopIfTrue="1" operator="containsText" text="CLASIFICADO">
      <formula>NOT(ISERROR(SEARCH("CLASIFICADO",W30)))</formula>
    </cfRule>
    <cfRule type="containsText" dxfId="120" priority="107" stopIfTrue="1" operator="containsText" text="PÚBLICO">
      <formula>NOT(ISERROR(SEARCH("PÚBLICO",W30)))</formula>
    </cfRule>
  </conditionalFormatting>
  <conditionalFormatting sqref="W116:W125">
    <cfRule type="containsText" dxfId="119" priority="1144" stopIfTrue="1" operator="containsText" text="ALTA">
      <formula>NOT(ISERROR(SEARCH("ALTA",W116)))</formula>
    </cfRule>
    <cfRule type="containsText" dxfId="118" priority="1145" stopIfTrue="1" operator="containsText" text="MEDIA">
      <formula>NOT(ISERROR(SEARCH("MEDIA",W116)))</formula>
    </cfRule>
    <cfRule type="containsText" dxfId="117" priority="1146" stopIfTrue="1" operator="containsText" text="BAJA">
      <formula>NOT(ISERROR(SEARCH("BAJA",W116)))</formula>
    </cfRule>
  </conditionalFormatting>
  <conditionalFormatting sqref="W188">
    <cfRule type="containsText" dxfId="116" priority="1096" stopIfTrue="1" operator="containsText" text="ALTA">
      <formula>NOT(ISERROR(SEARCH("ALTA",W188)))</formula>
    </cfRule>
    <cfRule type="containsText" dxfId="115" priority="1097" stopIfTrue="1" operator="containsText" text="MEDIA">
      <formula>NOT(ISERROR(SEARCH("MEDIA",W188)))</formula>
    </cfRule>
    <cfRule type="containsText" dxfId="114" priority="1098" stopIfTrue="1" operator="containsText" text="BAJA">
      <formula>NOT(ISERROR(SEARCH("BAJA",W188)))</formula>
    </cfRule>
  </conditionalFormatting>
  <conditionalFormatting sqref="W208:W213">
    <cfRule type="containsText" dxfId="113" priority="1204" stopIfTrue="1" operator="containsText" text="ALTA">
      <formula>NOT(ISERROR(SEARCH("ALTA",W208)))</formula>
    </cfRule>
    <cfRule type="containsText" dxfId="112" priority="1205" stopIfTrue="1" operator="containsText" text="MEDIA">
      <formula>NOT(ISERROR(SEARCH("MEDIA",W208)))</formula>
    </cfRule>
    <cfRule type="containsText" dxfId="111" priority="1206" stopIfTrue="1" operator="containsText" text="BAJA">
      <formula>NOT(ISERROR(SEARCH("BAJA",W208)))</formula>
    </cfRule>
  </conditionalFormatting>
  <conditionalFormatting sqref="W234:W258">
    <cfRule type="containsText" dxfId="110" priority="1048" stopIfTrue="1" operator="containsText" text="ALTA">
      <formula>NOT(ISERROR(SEARCH("ALTA",W234)))</formula>
    </cfRule>
    <cfRule type="containsText" dxfId="109" priority="1049" stopIfTrue="1" operator="containsText" text="MEDIA">
      <formula>NOT(ISERROR(SEARCH("MEDIA",W234)))</formula>
    </cfRule>
    <cfRule type="containsText" dxfId="108" priority="1050" stopIfTrue="1" operator="containsText" text="BAJA">
      <formula>NOT(ISERROR(SEARCH("BAJA",W234)))</formula>
    </cfRule>
  </conditionalFormatting>
  <conditionalFormatting sqref="W398">
    <cfRule type="containsText" dxfId="107" priority="1120" stopIfTrue="1" operator="containsText" text="ALTA">
      <formula>NOT(ISERROR(SEARCH("ALTA",W398)))</formula>
    </cfRule>
    <cfRule type="containsText" dxfId="106" priority="1121" stopIfTrue="1" operator="containsText" text="MEDIA">
      <formula>NOT(ISERROR(SEARCH("MEDIA",W398)))</formula>
    </cfRule>
    <cfRule type="containsText" dxfId="105" priority="1122" stopIfTrue="1" operator="containsText" text="BAJA">
      <formula>NOT(ISERROR(SEARCH("BAJA",W398)))</formula>
    </cfRule>
  </conditionalFormatting>
  <conditionalFormatting sqref="W403:W406">
    <cfRule type="containsText" dxfId="104" priority="1228" stopIfTrue="1" operator="containsText" text="ALTA">
      <formula>NOT(ISERROR(SEARCH("ALTA",W403)))</formula>
    </cfRule>
    <cfRule type="containsText" dxfId="103" priority="1229" stopIfTrue="1" operator="containsText" text="MEDIA">
      <formula>NOT(ISERROR(SEARCH("MEDIA",W403)))</formula>
    </cfRule>
    <cfRule type="containsText" dxfId="102" priority="1230" stopIfTrue="1" operator="containsText" text="BAJA">
      <formula>NOT(ISERROR(SEARCH("BAJA",W403)))</formula>
    </cfRule>
  </conditionalFormatting>
  <conditionalFormatting sqref="W407">
    <cfRule type="containsText" dxfId="101" priority="1192" stopIfTrue="1" operator="containsText" text="ALTA">
      <formula>NOT(ISERROR(SEARCH("ALTA",W407)))</formula>
    </cfRule>
    <cfRule type="containsText" dxfId="100" priority="1193" stopIfTrue="1" operator="containsText" text="MEDIA">
      <formula>NOT(ISERROR(SEARCH("MEDIA",W407)))</formula>
    </cfRule>
    <cfRule type="containsText" dxfId="99" priority="1194" stopIfTrue="1" operator="containsText" text="BAJA">
      <formula>NOT(ISERROR(SEARCH("BAJA",W407)))</formula>
    </cfRule>
  </conditionalFormatting>
  <conditionalFormatting sqref="W408:W540 W544:W545">
    <cfRule type="containsText" dxfId="98" priority="178" operator="containsText" text="NO">
      <formula>NOT(ISERROR(SEARCH("NO",W408)))</formula>
    </cfRule>
  </conditionalFormatting>
  <conditionalFormatting sqref="W540:W542 P541:Q544">
    <cfRule type="containsText" dxfId="97" priority="160" stopIfTrue="1" operator="containsText" text="MEDIA">
      <formula>NOT(ISERROR(SEARCH("MEDIA",P540)))</formula>
    </cfRule>
    <cfRule type="containsText" dxfId="96" priority="161" stopIfTrue="1" operator="containsText" text="BAJA">
      <formula>NOT(ISERROR(SEARCH("BAJA",P540)))</formula>
    </cfRule>
  </conditionalFormatting>
  <conditionalFormatting sqref="W543">
    <cfRule type="containsText" dxfId="95" priority="172" stopIfTrue="1" operator="containsText" text="ALTA">
      <formula>NOT(ISERROR(SEARCH("ALTA",W543)))</formula>
    </cfRule>
    <cfRule type="containsText" dxfId="94" priority="173" stopIfTrue="1" operator="containsText" text="MEDIA">
      <formula>NOT(ISERROR(SEARCH("MEDIA",W543)))</formula>
    </cfRule>
    <cfRule type="containsText" dxfId="93" priority="174" stopIfTrue="1" operator="containsText" text="BAJA">
      <formula>NOT(ISERROR(SEARCH("BAJA",W543)))</formula>
    </cfRule>
  </conditionalFormatting>
  <conditionalFormatting sqref="W546:W585 S189:W209 T190:T213 S213:W225 S546:W579 S584:V585 W24:W29 S26:V26 S116:V116 S586:W587 W588:W637">
    <cfRule type="containsText" dxfId="92" priority="1378" operator="containsText" text="NO">
      <formula>NOT(ISERROR(SEARCH("NO",S24)))</formula>
    </cfRule>
  </conditionalFormatting>
  <conditionalFormatting sqref="W580">
    <cfRule type="containsText" dxfId="91" priority="1305" operator="containsText" text="NO">
      <formula>NOT(ISERROR(SEARCH("NO",W580)))</formula>
    </cfRule>
    <cfRule type="containsText" dxfId="90" priority="1306" operator="containsText" text="SI">
      <formula>NOT(ISERROR(SEARCH("SI",W580)))</formula>
    </cfRule>
    <cfRule type="containsText" dxfId="89" priority="1308" stopIfTrue="1" operator="containsText" text="CLASIFICADO">
      <formula>NOT(ISERROR(SEARCH("CLASIFICADO",W580)))</formula>
    </cfRule>
    <cfRule type="containsText" dxfId="88" priority="1309" stopIfTrue="1" operator="containsText" text="PÚBLICO">
      <formula>NOT(ISERROR(SEARCH("PÚBLICO",W580)))</formula>
    </cfRule>
    <cfRule type="containsText" dxfId="87" priority="1316" stopIfTrue="1" operator="containsText" text="ALTA">
      <formula>NOT(ISERROR(SEARCH("ALTA",W580)))</formula>
    </cfRule>
    <cfRule type="containsText" dxfId="86" priority="1317" stopIfTrue="1" operator="containsText" text="MEDIA">
      <formula>NOT(ISERROR(SEARCH("MEDIA",W580)))</formula>
    </cfRule>
    <cfRule type="containsText" dxfId="85" priority="1318" stopIfTrue="1" operator="containsText" text="BAJA">
      <formula>NOT(ISERROR(SEARCH("BAJA",W580)))</formula>
    </cfRule>
  </conditionalFormatting>
  <conditionalFormatting sqref="AB542:AB637 AB13:AB540">
    <cfRule type="containsText" dxfId="84" priority="1" stopIfTrue="1" operator="containsText" text="INACTIVO">
      <formula>NOT(ISERROR(SEARCH("INACTIVO",AB13)))</formula>
    </cfRule>
    <cfRule type="containsText" dxfId="83" priority="2" operator="containsText" text="ACTIVO">
      <formula>NOT(ISERROR(SEARCH("ACTIVO",AB13)))</formula>
    </cfRule>
  </conditionalFormatting>
  <conditionalFormatting sqref="AB541">
    <cfRule type="containsText" dxfId="82" priority="156" stopIfTrue="1" operator="containsText" text="INACTIVO">
      <formula>NOT(ISERROR(SEARCH("INACTIVO",AB541)))</formula>
    </cfRule>
    <cfRule type="containsText" dxfId="81" priority="157" operator="containsText" text="ACTIVO">
      <formula>NOT(ISERROR(SEARCH("ACTIVO",AB541)))</formula>
    </cfRule>
  </conditionalFormatting>
  <dataValidations count="5">
    <dataValidation type="list" allowBlank="1" showInputMessage="1" showErrorMessage="1" sqref="M67:M69 M546 M27:M29 M31:M46" xr:uid="{D9CB3E52-11A7-437C-A2A2-1DB25F002CC8}">
      <formula1>IF(ISERROR(FIND("REGIONAL",#REF!)),INDIRECT(#REF!),REGIONAL)</formula1>
    </dataValidation>
    <dataValidation type="date" operator="lessThanOrEqual" allowBlank="1" showInputMessage="1" showErrorMessage="1" errorTitle="FECHA ERRADA" error="La fecha debe ser menor o igual al día del diligenciamiento." sqref="Z584:AA586 Z588:AA637 Z13:AA545" xr:uid="{09A17B9C-645B-49F8-AA96-64EE1259CDC6}">
      <formula1>TODAY()</formula1>
    </dataValidation>
    <dataValidation type="list" allowBlank="1" showInputMessage="1" showErrorMessage="1" sqref="S637:V637 S549:T549 S565:V565 S557:S560 T554:V554 W576:W585 W588:W637 W549 W554:W569 T566 S550:W553 T580:U580 T582 S555:V555 S562:V562 T574:W574 T557:V561 S567:V569 S584:V585 T563:V564 S575:W575 S586:W587 T556 S570:W573 T576:T578 S13:W548" xr:uid="{2445A64B-3D1B-4DA6-B5F2-3C038D555327}">
      <formula1>"SI,NO"</formula1>
    </dataValidation>
    <dataValidation type="list" allowBlank="1" showInputMessage="1" showErrorMessage="1" sqref="M408:M545" xr:uid="{C05F59D9-7AEB-415C-A1B7-81FBD6EB467E}">
      <formula1>IF(ISERROR(FIND("REGIONAL",#REF!)),INDIRECT(#REF!),REGIONAL)</formula1>
    </dataValidation>
    <dataValidation type="list" allowBlank="1" showInputMessage="1" showErrorMessage="1" sqref="M30" xr:uid="{22F38645-F2E8-4205-8DEA-EA9F91EDDC39}">
      <formula1>IF(ISERROR(FIND("REGIONAL",#REF!)),INDIRECT(#REF!),REGIONAL)</formula1>
    </dataValidation>
  </dataValidations>
  <hyperlinks>
    <hyperlink ref="F93" r:id="rId1" xr:uid="{4BD145BC-C76C-4427-B7D1-4B0DB1B92338}"/>
  </hyperlinks>
  <printOptions horizontalCentered="1"/>
  <pageMargins left="0.23622047244094491" right="0.23622047244094491" top="0.74803149606299213" bottom="0.74803149606299213" header="0.31496062992125984" footer="0.31496062992125984"/>
  <pageSetup scale="10" orientation="portrait" horizontalDpi="4294967293" r:id="rId2"/>
  <headerFooter differentFirst="1">
    <oddHeader>&amp;C
&amp;R
Página &amp;P de &amp;F</oddHeader>
    <oddFooter>&amp;RFECHA DE ACTUALIZACIÓN: 10/09/2024</oddFooter>
  </headerFooter>
  <rowBreaks count="6" manualBreakCount="6">
    <brk id="120" max="29" man="1"/>
    <brk id="173" max="29" man="1"/>
    <brk id="323" max="29" man="1"/>
    <brk id="366" max="29" man="1"/>
    <brk id="468" max="29" man="1"/>
    <brk id="522" max="29" man="1"/>
  </rowBreaks>
  <colBreaks count="1" manualBreakCount="1">
    <brk id="28" max="1048575" man="1"/>
  </colBreaks>
  <drawing r:id="rId3"/>
  <legacyDrawing r:id="rId4"/>
  <tableParts count="1">
    <tablePart r:id="rId5"/>
  </tableParts>
  <extLst>
    <ext xmlns:x14="http://schemas.microsoft.com/office/spreadsheetml/2009/9/main" uri="{78C0D931-6437-407d-A8EE-F0AAD7539E65}">
      <x14:conditionalFormattings>
        <x14:conditionalFormatting xmlns:xm="http://schemas.microsoft.com/office/excel/2006/main">
          <x14:cfRule type="containsText" priority="76" stopIfTrue="1" operator="containsText" id="{9FDAB2C5-E221-4F80-A6DD-5928DAEAF9CC}">
            <xm:f>NOT(ISERROR(SEARCH("SENSIBLE",O28)))</xm:f>
            <xm:f>"SENSIBLE"</xm:f>
            <x14:dxf>
              <font>
                <b/>
                <i val="0"/>
                <color rgb="FFC00000"/>
              </font>
              <fill>
                <patternFill>
                  <bgColor rgb="FFFFC7CE"/>
                </patternFill>
              </fill>
            </x14:dxf>
          </x14:cfRule>
          <x14:cfRule type="containsText" priority="78" stopIfTrue="1" operator="containsText" id="{848A2503-4A49-4CB8-B8E9-FA0120B00FC1}">
            <xm:f>NOT(ISERROR(SEARCH("RESERVADO",O28)))</xm:f>
            <xm:f>"RESERVADO"</xm:f>
            <x14:dxf>
              <font>
                <b/>
                <i val="0"/>
                <color rgb="FFC00000"/>
              </font>
              <fill>
                <patternFill patternType="solid">
                  <bgColor rgb="FFFFC7CE"/>
                </patternFill>
              </fill>
            </x14:dxf>
          </x14:cfRule>
          <xm:sqref>O28:O59</xm:sqref>
        </x14:conditionalFormatting>
        <x14:conditionalFormatting xmlns:xm="http://schemas.microsoft.com/office/excel/2006/main">
          <x14:cfRule type="containsText" priority="583" stopIfTrue="1" operator="containsText" id="{B89D130B-65E1-4D54-9B56-200BBB1012B2}">
            <xm:f>NOT(ISERROR(SEARCH("RESERVADO",O31)))</xm:f>
            <xm:f>"RESERVADO"</xm:f>
            <x14:dxf>
              <font>
                <b/>
                <i val="0"/>
                <color rgb="FFC00000"/>
              </font>
              <fill>
                <patternFill patternType="solid">
                  <bgColor rgb="FFFFC7CE"/>
                </patternFill>
              </fill>
            </x14:dxf>
          </x14:cfRule>
          <xm:sqref>O60:O123 S73:W115 W31:W407 S126:W187 O178:O416</xm:sqref>
        </x14:conditionalFormatting>
        <x14:conditionalFormatting xmlns:xm="http://schemas.microsoft.com/office/excel/2006/main">
          <x14:cfRule type="containsText" priority="135" stopIfTrue="1" operator="containsText" id="{752DC0EA-53A5-4621-882D-863F641BECEE}">
            <xm:f>NOT(ISERROR(SEARCH("RESERVADO",O177)))</xm:f>
            <xm:f>"RESERVADO"</xm:f>
            <x14:dxf>
              <font>
                <b/>
                <i val="0"/>
                <color rgb="FFC00000"/>
              </font>
              <fill>
                <patternFill patternType="solid">
                  <bgColor rgb="FFFFC7CE"/>
                </patternFill>
              </fill>
            </x14:dxf>
          </x14:cfRule>
          <xm:sqref>O177</xm:sqref>
        </x14:conditionalFormatting>
        <x14:conditionalFormatting xmlns:xm="http://schemas.microsoft.com/office/excel/2006/main">
          <x14:cfRule type="containsText" priority="197" stopIfTrue="1" operator="containsText" id="{DB1F7225-D771-47CB-8CDB-A34909FA35B9}">
            <xm:f>NOT(ISERROR(SEARCH("RESERVADO",O584)))</xm:f>
            <xm:f>"RESERVADO"</xm:f>
            <x14:dxf>
              <font>
                <b/>
                <i val="0"/>
                <color rgb="FFC00000"/>
              </font>
              <fill>
                <patternFill patternType="solid">
                  <bgColor rgb="FFFFC7CE"/>
                </patternFill>
              </fill>
            </x14:dxf>
          </x14:cfRule>
          <xm:sqref>O584:O586</xm:sqref>
        </x14:conditionalFormatting>
        <x14:conditionalFormatting xmlns:xm="http://schemas.microsoft.com/office/excel/2006/main">
          <x14:cfRule type="containsText" priority="617" stopIfTrue="1" operator="containsText" id="{F3322E6E-5047-4D6C-8758-54EE90852898}">
            <xm:f>NOT(ISERROR(SEARCH("RESERVADO",O587)))</xm:f>
            <xm:f>"RESERVADO"</xm:f>
            <x14:dxf>
              <font>
                <b/>
                <i val="0"/>
                <color rgb="FFC00000"/>
              </font>
              <fill>
                <patternFill patternType="solid">
                  <bgColor rgb="FFFFC7CE"/>
                </patternFill>
              </fill>
            </x14:dxf>
          </x14:cfRule>
          <xm:sqref>O587:O631</xm:sqref>
        </x14:conditionalFormatting>
        <x14:conditionalFormatting xmlns:xm="http://schemas.microsoft.com/office/excel/2006/main">
          <x14:cfRule type="containsText" priority="646" stopIfTrue="1" operator="containsText" id="{AC7BAB23-0C53-4D8A-9F43-971F00D2039F}">
            <xm:f>NOT(ISERROR(SEARCH("RESERVADO",O632)))</xm:f>
            <xm:f>"RESERVADO"</xm:f>
            <x14:dxf>
              <font>
                <b/>
                <i val="0"/>
                <color rgb="FFC00000"/>
              </font>
              <fill>
                <patternFill patternType="solid">
                  <bgColor rgb="FFFFC7CE"/>
                </patternFill>
              </fill>
            </x14:dxf>
          </x14:cfRule>
          <xm:sqref>O632:O635</xm:sqref>
        </x14:conditionalFormatting>
        <x14:conditionalFormatting xmlns:xm="http://schemas.microsoft.com/office/excel/2006/main">
          <x14:cfRule type="containsText" priority="612" stopIfTrue="1" operator="containsText" id="{0DE93DCC-7BD2-4943-899C-D3FAB542E926}">
            <xm:f>NOT(ISERROR(SEARCH("SENSIBLE",O15)))</xm:f>
            <xm:f>"SENSIBLE"</xm:f>
            <x14:dxf>
              <font>
                <b/>
                <i val="0"/>
                <color rgb="FFC00000"/>
              </font>
              <fill>
                <patternFill>
                  <bgColor rgb="FFFFC7CE"/>
                </patternFill>
              </fill>
            </x14:dxf>
          </x14:cfRule>
          <xm:sqref>O631:P631 O60:Q123 S73:W407 R15:R427 O126:Q416</xm:sqref>
        </x14:conditionalFormatting>
        <x14:conditionalFormatting xmlns:xm="http://schemas.microsoft.com/office/excel/2006/main">
          <x14:cfRule type="containsText" priority="578" stopIfTrue="1" operator="containsText" id="{23BB1F23-90DC-49BB-ABF4-B493B6023D32}">
            <xm:f>NOT(ISERROR(SEARCH("SENSIBLE",P124)))</xm:f>
            <xm:f>"SENSIBLE"</xm:f>
            <x14:dxf>
              <font>
                <b/>
                <i val="0"/>
                <color rgb="FFC00000"/>
              </font>
              <fill>
                <patternFill>
                  <bgColor rgb="FFFFC7CE"/>
                </patternFill>
              </fill>
            </x14:dxf>
          </x14:cfRule>
          <xm:sqref>P124:Q124 Q125</xm:sqref>
        </x14:conditionalFormatting>
        <x14:conditionalFormatting xmlns:xm="http://schemas.microsoft.com/office/excel/2006/main">
          <x14:cfRule type="containsText" priority="155" stopIfTrue="1" operator="containsText" id="{74794D64-E38E-4642-A962-758E2998F306}">
            <xm:f>NOT(ISERROR(SEARCH("SENSIBLE",O418)))</xm:f>
            <xm:f>"SENSIBLE"</xm:f>
            <x14:dxf>
              <font>
                <b/>
                <i val="0"/>
                <color rgb="FFC00000"/>
              </font>
              <fill>
                <patternFill>
                  <bgColor rgb="FFFFC7CE"/>
                </patternFill>
              </fill>
            </x14:dxf>
          </x14:cfRule>
          <xm:sqref>O418:Q544</xm:sqref>
        </x14:conditionalFormatting>
        <x14:conditionalFormatting xmlns:xm="http://schemas.microsoft.com/office/excel/2006/main">
          <x14:cfRule type="containsText" priority="190" stopIfTrue="1" operator="containsText" id="{3F0CDB7F-B091-453B-9BE6-A26EEE8D5ACB}">
            <xm:f>NOT(ISERROR(SEARCH("SENSIBLE",O546)))</xm:f>
            <xm:f>"SENSIBLE"</xm:f>
            <x14:dxf>
              <font>
                <b/>
                <i val="0"/>
                <color rgb="FFC00000"/>
              </font>
              <fill>
                <patternFill>
                  <bgColor rgb="FFFFC7CE"/>
                </patternFill>
              </fill>
            </x14:dxf>
          </x14:cfRule>
          <xm:sqref>O546:Q630</xm:sqref>
        </x14:conditionalFormatting>
        <x14:conditionalFormatting xmlns:xm="http://schemas.microsoft.com/office/excel/2006/main">
          <x14:cfRule type="containsText" priority="641" stopIfTrue="1" operator="containsText" id="{619C7AEF-4A20-47BC-8F78-793DA0F69140}">
            <xm:f>NOT(ISERROR(SEARCH("SENSIBLE",O632)))</xm:f>
            <xm:f>"SENSIBLE"</xm:f>
            <x14:dxf>
              <font>
                <b/>
                <i val="0"/>
                <color rgb="FFC00000"/>
              </font>
              <fill>
                <patternFill>
                  <bgColor rgb="FFFFC7CE"/>
                </patternFill>
              </fill>
            </x14:dxf>
          </x14:cfRule>
          <xm:sqref>O632:Q635 P636:Q636 Q637</xm:sqref>
        </x14:conditionalFormatting>
        <x14:conditionalFormatting xmlns:xm="http://schemas.microsoft.com/office/excel/2006/main">
          <x14:cfRule type="containsText" priority="108" stopIfTrue="1" operator="containsText" id="{1C432675-6174-441F-BC91-112472D5A970}">
            <xm:f>NOT(ISERROR(SEARCH("SENSIBLE",P28)))</xm:f>
            <xm:f>"SENSIBLE"</xm:f>
            <x14:dxf>
              <font>
                <b/>
                <i val="0"/>
                <color rgb="FFC00000"/>
              </font>
              <fill>
                <patternFill>
                  <bgColor rgb="FFFFC7CE"/>
                </patternFill>
              </fill>
            </x14:dxf>
          </x14:cfRule>
          <xm:sqref>P28:Q59</xm:sqref>
        </x14:conditionalFormatting>
        <x14:conditionalFormatting xmlns:xm="http://schemas.microsoft.com/office/excel/2006/main">
          <x14:cfRule type="containsText" priority="527" stopIfTrue="1" operator="containsText" id="{C438D7FD-1B86-4735-86B8-8D304C870EA9}">
            <xm:f>NOT(ISERROR(SEARCH("SENSIBLE",Q631)))</xm:f>
            <xm:f>"SENSIBLE"</xm:f>
            <x14:dxf>
              <font>
                <b/>
                <i val="0"/>
                <color rgb="FFC00000"/>
              </font>
              <fill>
                <patternFill>
                  <bgColor rgb="FFFFC7CE"/>
                </patternFill>
              </fill>
            </x14:dxf>
          </x14:cfRule>
          <xm:sqref>Q631</xm:sqref>
        </x14:conditionalFormatting>
        <x14:conditionalFormatting xmlns:xm="http://schemas.microsoft.com/office/excel/2006/main">
          <x14:cfRule type="containsText" priority="1380" stopIfTrue="1" operator="containsText" id="{013097FF-AE00-43DA-B57B-8A5C17B61BC8}">
            <xm:f>NOT(ISERROR(SEARCH("SENSIBLE",O13)))</xm:f>
            <xm:f>"SENSIBLE"</xm:f>
            <x14:dxf>
              <font>
                <b/>
                <i val="0"/>
                <color rgb="FFC00000"/>
              </font>
              <fill>
                <patternFill>
                  <bgColor rgb="FFFFC7CE"/>
                </patternFill>
              </fill>
            </x14:dxf>
          </x14:cfRule>
          <xm:sqref>R13:W14 S15:W26 W27:W29 W31:W35 S36:W36 W37 S38:W38 W39:W42 S43:W43 W44 S45:W69 W70:W72 R428:W582 W583:W585 S584:V585 S586:W587 R588:W637 R583:V583 O13:Q27 O124:O125 P125 O417 O545:P545 R584:R587 O636:O637 P637</xm:sqref>
        </x14:conditionalFormatting>
        <x14:conditionalFormatting xmlns:xm="http://schemas.microsoft.com/office/excel/2006/main">
          <x14:cfRule type="containsText" priority="399" stopIfTrue="1" operator="containsText" id="{E1DFCFE9-3B86-4242-8D6E-A70E4B629927}">
            <xm:f>NOT(ISERROR(SEARCH("SENSIBLE",S27)))</xm:f>
            <xm:f>"SENSIBLE"</xm:f>
            <x14:dxf>
              <font>
                <b/>
                <i val="0"/>
                <color rgb="FFC00000"/>
              </font>
              <fill>
                <patternFill>
                  <bgColor rgb="FFFFC7CE"/>
                </patternFill>
              </fill>
            </x14:dxf>
          </x14:cfRule>
          <x14:cfRule type="containsText" priority="401" stopIfTrue="1" operator="containsText" id="{56508CA4-8444-449F-A875-5A7A12E8067E}">
            <xm:f>NOT(ISERROR(SEARCH("RESERVADO",S27)))</xm:f>
            <xm:f>"RESERVADO"</xm:f>
            <x14:dxf>
              <font>
                <b/>
                <i val="0"/>
                <color rgb="FFC00000"/>
              </font>
              <fill>
                <patternFill patternType="solid">
                  <bgColor rgb="FFFFC7CE"/>
                </patternFill>
              </fill>
            </x14:dxf>
          </x14:cfRule>
          <xm:sqref>S27:V29</xm:sqref>
        </x14:conditionalFormatting>
        <x14:conditionalFormatting xmlns:xm="http://schemas.microsoft.com/office/excel/2006/main">
          <x14:cfRule type="containsText" priority="88" stopIfTrue="1" operator="containsText" id="{143DFF7F-3D22-4167-A858-A5505CBFB9C3}">
            <xm:f>NOT(ISERROR(SEARCH("SENSIBLE",S30)))</xm:f>
            <xm:f>"SENSIBLE"</xm:f>
            <x14:dxf>
              <font>
                <b/>
                <i val="0"/>
                <color rgb="FFC00000"/>
              </font>
              <fill>
                <patternFill>
                  <bgColor rgb="FFFFC7CE"/>
                </patternFill>
              </fill>
            </x14:dxf>
          </x14:cfRule>
          <x14:cfRule type="containsText" priority="90" stopIfTrue="1" operator="containsText" id="{35BDB2B4-DF14-414E-BB9F-B4A69493F54E}">
            <xm:f>NOT(ISERROR(SEARCH("RESERVADO",S30)))</xm:f>
            <xm:f>"RESERVADO"</xm:f>
            <x14:dxf>
              <font>
                <b/>
                <i val="0"/>
                <color rgb="FFC00000"/>
              </font>
              <fill>
                <patternFill patternType="solid">
                  <bgColor rgb="FFFFC7CE"/>
                </patternFill>
              </fill>
            </x14:dxf>
          </x14:cfRule>
          <xm:sqref>S30:V30</xm:sqref>
        </x14:conditionalFormatting>
        <x14:conditionalFormatting xmlns:xm="http://schemas.microsoft.com/office/excel/2006/main">
          <x14:cfRule type="containsText" priority="364" stopIfTrue="1" operator="containsText" id="{071DD06B-FECF-4489-BF20-D6F39DC922C0}">
            <xm:f>NOT(ISERROR(SEARCH("SENSIBLE",S31)))</xm:f>
            <xm:f>"SENSIBLE"</xm:f>
            <x14:dxf>
              <font>
                <b/>
                <i val="0"/>
                <color rgb="FFC00000"/>
              </font>
              <fill>
                <patternFill>
                  <bgColor rgb="FFFFC7CE"/>
                </patternFill>
              </fill>
            </x14:dxf>
          </x14:cfRule>
          <x14:cfRule type="containsText" priority="366" stopIfTrue="1" operator="containsText" id="{FB2D37BD-92E1-4552-BDBB-352698F52D1F}">
            <xm:f>NOT(ISERROR(SEARCH("RESERVADO",S31)))</xm:f>
            <xm:f>"RESERVADO"</xm:f>
            <x14:dxf>
              <font>
                <b/>
                <i val="0"/>
                <color rgb="FFC00000"/>
              </font>
              <fill>
                <patternFill patternType="solid">
                  <bgColor rgb="FFFFC7CE"/>
                </patternFill>
              </fill>
            </x14:dxf>
          </x14:cfRule>
          <xm:sqref>S31:V35</xm:sqref>
        </x14:conditionalFormatting>
        <x14:conditionalFormatting xmlns:xm="http://schemas.microsoft.com/office/excel/2006/main">
          <x14:cfRule type="containsText" priority="357" stopIfTrue="1" operator="containsText" id="{214CB522-6704-40C4-93B4-1291A2D2FCF2}">
            <xm:f>NOT(ISERROR(SEARCH("SENSIBLE",S37)))</xm:f>
            <xm:f>"SENSIBLE"</xm:f>
            <x14:dxf>
              <font>
                <b/>
                <i val="0"/>
                <color rgb="FFC00000"/>
              </font>
              <fill>
                <patternFill>
                  <bgColor rgb="FFFFC7CE"/>
                </patternFill>
              </fill>
            </x14:dxf>
          </x14:cfRule>
          <x14:cfRule type="containsText" priority="359" stopIfTrue="1" operator="containsText" id="{B0E7DBEF-8E21-4238-80A6-77CF44820CED}">
            <xm:f>NOT(ISERROR(SEARCH("RESERVADO",S37)))</xm:f>
            <xm:f>"RESERVADO"</xm:f>
            <x14:dxf>
              <font>
                <b/>
                <i val="0"/>
                <color rgb="FFC00000"/>
              </font>
              <fill>
                <patternFill patternType="solid">
                  <bgColor rgb="FFFFC7CE"/>
                </patternFill>
              </fill>
            </x14:dxf>
          </x14:cfRule>
          <xm:sqref>S37:V37</xm:sqref>
        </x14:conditionalFormatting>
        <x14:conditionalFormatting xmlns:xm="http://schemas.microsoft.com/office/excel/2006/main">
          <x14:cfRule type="containsText" priority="329" stopIfTrue="1" operator="containsText" id="{074FF824-490E-43B1-8FF4-D241A6F5C1F0}">
            <xm:f>NOT(ISERROR(SEARCH("SENSIBLE",S39)))</xm:f>
            <xm:f>"SENSIBLE"</xm:f>
            <x14:dxf>
              <font>
                <b/>
                <i val="0"/>
                <color rgb="FFC00000"/>
              </font>
              <fill>
                <patternFill>
                  <bgColor rgb="FFFFC7CE"/>
                </patternFill>
              </fill>
            </x14:dxf>
          </x14:cfRule>
          <x14:cfRule type="containsText" priority="331" stopIfTrue="1" operator="containsText" id="{95514B87-3FE9-4D22-998C-A45CA97B5D4B}">
            <xm:f>NOT(ISERROR(SEARCH("RESERVADO",S39)))</xm:f>
            <xm:f>"RESERVADO"</xm:f>
            <x14:dxf>
              <font>
                <b/>
                <i val="0"/>
                <color rgb="FFC00000"/>
              </font>
              <fill>
                <patternFill patternType="solid">
                  <bgColor rgb="FFFFC7CE"/>
                </patternFill>
              </fill>
            </x14:dxf>
          </x14:cfRule>
          <xm:sqref>S39:V42</xm:sqref>
        </x14:conditionalFormatting>
        <x14:conditionalFormatting xmlns:xm="http://schemas.microsoft.com/office/excel/2006/main">
          <x14:cfRule type="containsText" priority="322" stopIfTrue="1" operator="containsText" id="{B7F34961-7F94-46F8-85B5-3F279BF1CCD5}">
            <xm:f>NOT(ISERROR(SEARCH("SENSIBLE",S44)))</xm:f>
            <xm:f>"SENSIBLE"</xm:f>
            <x14:dxf>
              <font>
                <b/>
                <i val="0"/>
                <color rgb="FFC00000"/>
              </font>
              <fill>
                <patternFill>
                  <bgColor rgb="FFFFC7CE"/>
                </patternFill>
              </fill>
            </x14:dxf>
          </x14:cfRule>
          <x14:cfRule type="containsText" priority="324" stopIfTrue="1" operator="containsText" id="{130FBD09-9A0E-4352-B7AA-9B82FF2BDCFA}">
            <xm:f>NOT(ISERROR(SEARCH("RESERVADO",S44)))</xm:f>
            <xm:f>"RESERVADO"</xm:f>
            <x14:dxf>
              <font>
                <b/>
                <i val="0"/>
                <color rgb="FFC00000"/>
              </font>
              <fill>
                <patternFill patternType="solid">
                  <bgColor rgb="FFFFC7CE"/>
                </patternFill>
              </fill>
            </x14:dxf>
          </x14:cfRule>
          <xm:sqref>S44:V44</xm:sqref>
        </x14:conditionalFormatting>
        <x14:conditionalFormatting xmlns:xm="http://schemas.microsoft.com/office/excel/2006/main">
          <x14:cfRule type="containsText" priority="278" stopIfTrue="1" operator="containsText" id="{78D06EBB-AE47-4F2A-A1C8-8003A594AB0F}">
            <xm:f>NOT(ISERROR(SEARCH("SENSIBLE",S70)))</xm:f>
            <xm:f>"SENSIBLE"</xm:f>
            <x14:dxf>
              <font>
                <b/>
                <i val="0"/>
                <color rgb="FFC00000"/>
              </font>
              <fill>
                <patternFill>
                  <bgColor rgb="FFFFC7CE"/>
                </patternFill>
              </fill>
            </x14:dxf>
          </x14:cfRule>
          <x14:cfRule type="containsText" priority="280" stopIfTrue="1" operator="containsText" id="{435ED771-E72C-4EAB-9A9F-C40122FDB2ED}">
            <xm:f>NOT(ISERROR(SEARCH("RESERVADO",S70)))</xm:f>
            <xm:f>"RESERVADO"</xm:f>
            <x14:dxf>
              <font>
                <b/>
                <i val="0"/>
                <color rgb="FFC00000"/>
              </font>
              <fill>
                <patternFill patternType="solid">
                  <bgColor rgb="FFFFC7CE"/>
                </patternFill>
              </fill>
            </x14:dxf>
          </x14:cfRule>
          <xm:sqref>S70:V72</xm:sqref>
        </x14:conditionalFormatting>
        <x14:conditionalFormatting xmlns:xm="http://schemas.microsoft.com/office/excel/2006/main">
          <x14:cfRule type="containsText" priority="571" stopIfTrue="1" operator="containsText" id="{D362ED88-B4D2-492E-BA3F-121314B220A3}">
            <xm:f>NOT(ISERROR(SEARCH("RESERVADO",S118)))</xm:f>
            <xm:f>"RESERVADO"</xm:f>
            <x14:dxf>
              <font>
                <b/>
                <i val="0"/>
                <color rgb="FFC00000"/>
              </font>
              <fill>
                <patternFill patternType="solid">
                  <bgColor rgb="FFFFC7CE"/>
                </patternFill>
              </fill>
            </x14:dxf>
          </x14:cfRule>
          <xm:sqref>S118:V122</xm:sqref>
        </x14:conditionalFormatting>
        <x14:conditionalFormatting xmlns:xm="http://schemas.microsoft.com/office/excel/2006/main">
          <x14:cfRule type="containsText" priority="559" stopIfTrue="1" operator="containsText" id="{6F338A2C-04A9-454B-9C66-206CC50E03E5}">
            <xm:f>NOT(ISERROR(SEARCH("RESERVADO",S124)))</xm:f>
            <xm:f>"RESERVADO"</xm:f>
            <x14:dxf>
              <font>
                <b/>
                <i val="0"/>
                <color rgb="FFC00000"/>
              </font>
              <fill>
                <patternFill patternType="solid">
                  <bgColor rgb="FFFFC7CE"/>
                </patternFill>
              </fill>
            </x14:dxf>
          </x14:cfRule>
          <xm:sqref>S124:V125</xm:sqref>
        </x14:conditionalFormatting>
        <x14:conditionalFormatting xmlns:xm="http://schemas.microsoft.com/office/excel/2006/main">
          <x14:cfRule type="containsText" priority="554" stopIfTrue="1" operator="containsText" id="{07D5D7C6-5693-4060-970E-E31F362CA920}">
            <xm:f>NOT(ISERROR(SEARCH("RESERVADO",S125)))</xm:f>
            <xm:f>"RESERVADO"</xm:f>
            <x14:dxf>
              <font>
                <b/>
                <i val="0"/>
                <color rgb="FFC00000"/>
              </font>
              <fill>
                <patternFill patternType="solid">
                  <bgColor rgb="FFFFC7CE"/>
                </patternFill>
              </fill>
            </x14:dxf>
          </x14:cfRule>
          <xm:sqref>S125:V125</xm:sqref>
        </x14:conditionalFormatting>
        <x14:conditionalFormatting xmlns:xm="http://schemas.microsoft.com/office/excel/2006/main">
          <x14:cfRule type="containsText" priority="722" stopIfTrue="1" operator="containsText" id="{6F1BEBEF-A78F-4208-8C97-3F1FB31081C6}">
            <xm:f>NOT(ISERROR(SEARCH("RESERVADO",S229)))</xm:f>
            <xm:f>"RESERVADO"</xm:f>
            <x14:dxf>
              <font>
                <b/>
                <i val="0"/>
                <color rgb="FFC00000"/>
              </font>
              <fill>
                <patternFill patternType="solid">
                  <bgColor rgb="FFFFC7CE"/>
                </patternFill>
              </fill>
            </x14:dxf>
          </x14:cfRule>
          <xm:sqref>S229:V231</xm:sqref>
        </x14:conditionalFormatting>
        <x14:conditionalFormatting xmlns:xm="http://schemas.microsoft.com/office/excel/2006/main">
          <x14:cfRule type="containsText" priority="165" stopIfTrue="1" operator="containsText" id="{8BA3644E-D278-4C35-9F51-064A380C1FA0}">
            <xm:f>NOT(ISERROR(SEARCH("RESERVADO",S543)))</xm:f>
            <xm:f>"RESERVADO"</xm:f>
            <x14:dxf>
              <font>
                <b/>
                <i val="0"/>
                <color rgb="FFC00000"/>
              </font>
              <fill>
                <patternFill patternType="solid">
                  <bgColor rgb="FFFFC7CE"/>
                </patternFill>
              </fill>
            </x14:dxf>
          </x14:cfRule>
          <xm:sqref>S543:V543</xm:sqref>
        </x14:conditionalFormatting>
        <x14:conditionalFormatting xmlns:xm="http://schemas.microsoft.com/office/excel/2006/main">
          <x14:cfRule type="containsText" priority="150" stopIfTrue="1" operator="containsText" id="{61166991-CB02-48FA-906B-BFC3B731A0FC}">
            <xm:f>NOT(ISERROR(SEARCH("RESERVADO",S545)))</xm:f>
            <xm:f>"RESERVADO"</xm:f>
            <x14:dxf>
              <font>
                <b/>
                <i val="0"/>
                <color rgb="FFC00000"/>
              </font>
              <fill>
                <patternFill patternType="solid">
                  <bgColor rgb="FFFFC7CE"/>
                </patternFill>
              </fill>
            </x14:dxf>
          </x14:cfRule>
          <xm:sqref>S545:V545</xm:sqref>
        </x14:conditionalFormatting>
        <x14:conditionalFormatting xmlns:xm="http://schemas.microsoft.com/office/excel/2006/main">
          <x14:cfRule type="containsText" priority="1319" stopIfTrue="1" operator="containsText" id="{01FC7CF4-0ACB-4711-A2B0-1FB886B0047F}">
            <xm:f>NOT(ISERROR(SEARCH("RESERVADO",S580)))</xm:f>
            <xm:f>"RESERVADO"</xm:f>
            <x14:dxf>
              <font>
                <b/>
                <i val="0"/>
                <color rgb="FFC00000"/>
              </font>
              <fill>
                <patternFill patternType="solid">
                  <bgColor rgb="FFFFC7CE"/>
                </patternFill>
              </fill>
            </x14:dxf>
          </x14:cfRule>
          <xm:sqref>S580:V580</xm:sqref>
        </x14:conditionalFormatting>
        <x14:conditionalFormatting xmlns:xm="http://schemas.microsoft.com/office/excel/2006/main">
          <x14:cfRule type="containsText" priority="1003" stopIfTrue="1" operator="containsText" id="{66750EA4-5F4A-4A09-88D7-7C75FE621342}">
            <xm:f>NOT(ISERROR(SEARCH("RESERVADO",S637)))</xm:f>
            <xm:f>"RESERVADO"</xm:f>
            <x14:dxf>
              <font>
                <b/>
                <i val="0"/>
                <color rgb="FFC00000"/>
              </font>
              <fill>
                <patternFill patternType="solid">
                  <bgColor rgb="FFFFC7CE"/>
                </patternFill>
              </fill>
            </x14:dxf>
          </x14:cfRule>
          <xm:sqref>S637:V637</xm:sqref>
        </x14:conditionalFormatting>
        <x14:conditionalFormatting xmlns:xm="http://schemas.microsoft.com/office/excel/2006/main">
          <x14:cfRule type="containsText" priority="1387" stopIfTrue="1" operator="containsText" id="{BF5779CB-2CE6-4B3E-A774-DF74C4F9015F}">
            <xm:f>NOT(ISERROR(SEARCH("RESERVADO",O13)))</xm:f>
            <xm:f>"RESERVADO"</xm:f>
            <x14:dxf>
              <font>
                <b/>
                <i val="0"/>
                <color rgb="FFC00000"/>
              </font>
              <fill>
                <patternFill patternType="solid">
                  <bgColor rgb="FFFFC7CE"/>
                </patternFill>
              </fill>
            </x14:dxf>
          </x14:cfRule>
          <xm:sqref>S13:W25 W24:W29 S47:W47 S189:W209 S213:W225 S259:W397 S399:W402 S546:W579 W546:W585 S586:W587 W588:W637 O13:O27 S26:V26 S48:V69 S116:V116 O124:O176 T190:T213 S226:V232 O417 O545:O583 S584:V585 S588:V636 O636:O637</xm:sqref>
        </x14:conditionalFormatting>
        <x14:conditionalFormatting xmlns:xm="http://schemas.microsoft.com/office/excel/2006/main">
          <x14:cfRule type="containsText" priority="1171" stopIfTrue="1" operator="containsText" id="{9099C00A-BC16-4355-AF58-B5AF50C81F0D}">
            <xm:f>NOT(ISERROR(SEARCH("RESERVADO",S26)))</xm:f>
            <xm:f>"RESERVADO"</xm:f>
            <x14:dxf>
              <font>
                <b/>
                <i val="0"/>
                <color rgb="FFC00000"/>
              </font>
              <fill>
                <patternFill patternType="solid">
                  <bgColor rgb="FFFFC7CE"/>
                </patternFill>
              </fill>
            </x14:dxf>
          </x14:cfRule>
          <xm:sqref>S26:W26</xm:sqref>
        </x14:conditionalFormatting>
        <x14:conditionalFormatting xmlns:xm="http://schemas.microsoft.com/office/excel/2006/main">
          <x14:cfRule type="containsText" priority="1147" stopIfTrue="1" operator="containsText" id="{D04E2884-8A18-41BF-A3A2-28E02542A1D9}">
            <xm:f>NOT(ISERROR(SEARCH("RESERVADO",S116)))</xm:f>
            <xm:f>"RESERVADO"</xm:f>
            <x14:dxf>
              <font>
                <b/>
                <i val="0"/>
                <color rgb="FFC00000"/>
              </font>
              <fill>
                <patternFill patternType="solid">
                  <bgColor rgb="FFFFC7CE"/>
                </patternFill>
              </fill>
            </x14:dxf>
          </x14:cfRule>
          <xm:sqref>S116:W125</xm:sqref>
        </x14:conditionalFormatting>
        <x14:conditionalFormatting xmlns:xm="http://schemas.microsoft.com/office/excel/2006/main">
          <x14:cfRule type="containsText" priority="1099" stopIfTrue="1" operator="containsText" id="{DBCEF8B3-B9D6-4658-9783-C1B651A7832E}">
            <xm:f>NOT(ISERROR(SEARCH("RESERVADO",S188)))</xm:f>
            <xm:f>"RESERVADO"</xm:f>
            <x14:dxf>
              <font>
                <b/>
                <i val="0"/>
                <color rgb="FFC00000"/>
              </font>
              <fill>
                <patternFill patternType="solid">
                  <bgColor rgb="FFFFC7CE"/>
                </patternFill>
              </fill>
            </x14:dxf>
          </x14:cfRule>
          <xm:sqref>S188:W188</xm:sqref>
        </x14:conditionalFormatting>
        <x14:conditionalFormatting xmlns:xm="http://schemas.microsoft.com/office/excel/2006/main">
          <x14:cfRule type="containsText" priority="1207" stopIfTrue="1" operator="containsText" id="{92CE2D0B-9752-4B9E-96FF-1BCC7CD271AB}">
            <xm:f>NOT(ISERROR(SEARCH("RESERVADO",S208)))</xm:f>
            <xm:f>"RESERVADO"</xm:f>
            <x14:dxf>
              <font>
                <b/>
                <i val="0"/>
                <color rgb="FFC00000"/>
              </font>
              <fill>
                <patternFill patternType="solid">
                  <bgColor rgb="FFFFC7CE"/>
                </patternFill>
              </fill>
            </x14:dxf>
          </x14:cfRule>
          <xm:sqref>S208:W212 W210:W213 T213:V213 T546:T547 T551:T552 T554:T555 T557:T565 T567:T569 T584:T585</xm:sqref>
        </x14:conditionalFormatting>
        <x14:conditionalFormatting xmlns:xm="http://schemas.microsoft.com/office/excel/2006/main">
          <x14:cfRule type="containsText" priority="1051" stopIfTrue="1" operator="containsText" id="{07F7D5E4-926F-4A79-A09C-A7A9F6A6400D}">
            <xm:f>NOT(ISERROR(SEARCH("RESERVADO",S233)))</xm:f>
            <xm:f>"RESERVADO"</xm:f>
            <x14:dxf>
              <font>
                <b/>
                <i val="0"/>
                <color rgb="FFC00000"/>
              </font>
              <fill>
                <patternFill patternType="solid">
                  <bgColor rgb="FFFFC7CE"/>
                </patternFill>
              </fill>
            </x14:dxf>
          </x14:cfRule>
          <xm:sqref>S234:W258 S233:V233</xm:sqref>
        </x14:conditionalFormatting>
        <x14:conditionalFormatting xmlns:xm="http://schemas.microsoft.com/office/excel/2006/main">
          <x14:cfRule type="containsText" priority="1123" stopIfTrue="1" operator="containsText" id="{41024905-E360-41D1-979D-F4883B988A0F}">
            <xm:f>NOT(ISERROR(SEARCH("RESERVADO",S398)))</xm:f>
            <xm:f>"RESERVADO"</xm:f>
            <x14:dxf>
              <font>
                <b/>
                <i val="0"/>
                <color rgb="FFC00000"/>
              </font>
              <fill>
                <patternFill patternType="solid">
                  <bgColor rgb="FFFFC7CE"/>
                </patternFill>
              </fill>
            </x14:dxf>
          </x14:cfRule>
          <xm:sqref>S398:W398</xm:sqref>
        </x14:conditionalFormatting>
        <x14:conditionalFormatting xmlns:xm="http://schemas.microsoft.com/office/excel/2006/main">
          <x14:cfRule type="containsText" priority="1231" stopIfTrue="1" operator="containsText" id="{3F6AB228-8022-4F51-9053-F28586584280}">
            <xm:f>NOT(ISERROR(SEARCH("RESERVADO",S403)))</xm:f>
            <xm:f>"RESERVADO"</xm:f>
            <x14:dxf>
              <font>
                <b/>
                <i val="0"/>
                <color rgb="FFC00000"/>
              </font>
              <fill>
                <patternFill patternType="solid">
                  <bgColor rgb="FFFFC7CE"/>
                </patternFill>
              </fill>
            </x14:dxf>
          </x14:cfRule>
          <xm:sqref>S403:W406 S405:S407</xm:sqref>
        </x14:conditionalFormatting>
        <x14:conditionalFormatting xmlns:xm="http://schemas.microsoft.com/office/excel/2006/main">
          <x14:cfRule type="containsText" priority="1195" stopIfTrue="1" operator="containsText" id="{5533EFAD-302B-4786-B770-91CA252633AB}">
            <xm:f>NOT(ISERROR(SEARCH("RESERVADO",S407)))</xm:f>
            <xm:f>"RESERVADO"</xm:f>
            <x14:dxf>
              <font>
                <b/>
                <i val="0"/>
                <color rgb="FFC00000"/>
              </font>
              <fill>
                <patternFill patternType="solid">
                  <bgColor rgb="FFFFC7CE"/>
                </patternFill>
              </fill>
            </x14:dxf>
          </x14:cfRule>
          <xm:sqref>S407:W407</xm:sqref>
        </x14:conditionalFormatting>
        <x14:conditionalFormatting xmlns:xm="http://schemas.microsoft.com/office/excel/2006/main">
          <x14:cfRule type="containsText" priority="180" stopIfTrue="1" operator="containsText" id="{B1C07890-E694-4780-A828-3771D3E22B18}">
            <xm:f>NOT(ISERROR(SEARCH("SENSIBLE",P408)))</xm:f>
            <xm:f>"SENSIBLE"</xm:f>
            <x14:dxf>
              <font>
                <b/>
                <i val="0"/>
                <color rgb="FFC00000"/>
              </font>
              <fill>
                <patternFill>
                  <bgColor rgb="FFFFC7CE"/>
                </patternFill>
              </fill>
            </x14:dxf>
          </x14:cfRule>
          <xm:sqref>S408:W427 P417:Q417 Q545</xm:sqref>
        </x14:conditionalFormatting>
        <x14:conditionalFormatting xmlns:xm="http://schemas.microsoft.com/office/excel/2006/main">
          <x14:cfRule type="containsText" priority="185" stopIfTrue="1" operator="containsText" id="{FED8164F-B87A-43B0-BBB7-DE3F45C58C42}">
            <xm:f>NOT(ISERROR(SEARCH("RESERVADO",S408)))</xm:f>
            <xm:f>"RESERVADO"</xm:f>
            <x14:dxf>
              <font>
                <b/>
                <i val="0"/>
                <color rgb="FFC00000"/>
              </font>
              <fill>
                <patternFill patternType="solid">
                  <bgColor rgb="FFFFC7CE"/>
                </patternFill>
              </fill>
            </x14:dxf>
          </x14:cfRule>
          <xm:sqref>S408:W539 W540 W544:W545 S544:V544</xm:sqref>
        </x14:conditionalFormatting>
        <x14:conditionalFormatting xmlns:xm="http://schemas.microsoft.com/office/excel/2006/main">
          <x14:cfRule type="containsText" priority="162" stopIfTrue="1" operator="containsText" id="{40389EDD-D120-4C3E-ACB9-DDB69E1E3503}">
            <xm:f>NOT(ISERROR(SEARCH("RESERVADO",O418)))</xm:f>
            <xm:f>"RESERVADO"</xm:f>
            <x14:dxf>
              <font>
                <b/>
                <i val="0"/>
                <color rgb="FFC00000"/>
              </font>
              <fill>
                <patternFill patternType="solid">
                  <bgColor rgb="FFFFC7CE"/>
                </patternFill>
              </fill>
            </x14:dxf>
          </x14:cfRule>
          <xm:sqref>S540:W542 O418:O544</xm:sqref>
        </x14:conditionalFormatting>
        <x14:conditionalFormatting xmlns:xm="http://schemas.microsoft.com/office/excel/2006/main">
          <x14:cfRule type="containsText" priority="175" stopIfTrue="1" operator="containsText" id="{21EF8500-A638-4D54-BC3E-1803A0CB9309}">
            <xm:f>NOT(ISERROR(SEARCH("RESERVADO",S543)))</xm:f>
            <xm:f>"RESERVADO"</xm:f>
            <x14:dxf>
              <font>
                <b/>
                <i val="0"/>
                <color rgb="FFC00000"/>
              </font>
              <fill>
                <patternFill patternType="solid">
                  <bgColor rgb="FFFFC7CE"/>
                </patternFill>
              </fill>
            </x14:dxf>
          </x14:cfRule>
          <xm:sqref>S543:W543</xm:sqref>
        </x14:conditionalFormatting>
        <x14:conditionalFormatting xmlns:xm="http://schemas.microsoft.com/office/excel/2006/main">
          <x14:cfRule type="containsText" priority="878" stopIfTrue="1" operator="containsText" id="{7FEE3099-8336-4D5E-9185-5D6E45F0285D}">
            <xm:f>NOT(ISERROR(SEARCH("RESERVADO",S581)))</xm:f>
            <xm:f>"RESERVADO"</xm:f>
            <x14:dxf>
              <font>
                <b/>
                <i val="0"/>
                <color rgb="FFC00000"/>
              </font>
              <fill>
                <patternFill patternType="solid">
                  <bgColor rgb="FFFFC7CE"/>
                </patternFill>
              </fill>
            </x14:dxf>
          </x14:cfRule>
          <xm:sqref>S581:W582 S583:V583</xm:sqref>
        </x14:conditionalFormatting>
        <x14:conditionalFormatting xmlns:xm="http://schemas.microsoft.com/office/excel/2006/main">
          <x14:cfRule type="containsText" priority="68" stopIfTrue="1" operator="containsText" id="{2BAF297A-9281-4813-8B24-091A5B13DF19}">
            <xm:f>NOT(ISERROR(SEARCH("RESERVADO",T547)))</xm:f>
            <xm:f>"RESERVADO"</xm:f>
            <x14:dxf>
              <font>
                <b/>
                <i val="0"/>
                <color rgb="FFC00000"/>
              </font>
              <fill>
                <patternFill patternType="solid">
                  <bgColor rgb="FFFFC7CE"/>
                </patternFill>
              </fill>
            </x14:dxf>
          </x14:cfRule>
          <xm:sqref>T547 T574 T580</xm:sqref>
        </x14:conditionalFormatting>
        <x14:conditionalFormatting xmlns:xm="http://schemas.microsoft.com/office/excel/2006/main">
          <x14:cfRule type="containsText" priority="63" stopIfTrue="1" operator="containsText" id="{442270C6-FDE8-407F-B794-9800233B05CA}">
            <xm:f>NOT(ISERROR(SEARCH("RESERVADO",T574)))</xm:f>
            <xm:f>"RESERVADO"</xm:f>
            <x14:dxf>
              <font>
                <b/>
                <i val="0"/>
                <color rgb="FFC00000"/>
              </font>
              <fill>
                <patternFill patternType="solid">
                  <bgColor rgb="FFFFC7CE"/>
                </patternFill>
              </fill>
            </x14:dxf>
          </x14:cfRule>
          <xm:sqref>T574 T580</xm:sqref>
        </x14:conditionalFormatting>
        <x14:conditionalFormatting xmlns:xm="http://schemas.microsoft.com/office/excel/2006/main">
          <x14:cfRule type="containsText" priority="58" stopIfTrue="1" operator="containsText" id="{4573724A-CFDB-4A35-8CA8-DB3211D23EB4}">
            <xm:f>NOT(ISERROR(SEARCH("RESERVADO",T580)))</xm:f>
            <xm:f>"RESERVADO"</xm:f>
            <x14:dxf>
              <font>
                <b/>
                <i val="0"/>
                <color rgb="FFC00000"/>
              </font>
              <fill>
                <patternFill patternType="solid">
                  <bgColor rgb="FFFFC7CE"/>
                </patternFill>
              </fill>
            </x14:dxf>
          </x14:cfRule>
          <xm:sqref>T580</xm:sqref>
        </x14:conditionalFormatting>
        <x14:conditionalFormatting xmlns:xm="http://schemas.microsoft.com/office/excel/2006/main">
          <x14:cfRule type="containsText" priority="5" stopIfTrue="1" operator="containsText" id="{6B9DB6A0-ACDA-49B1-A9D0-7CB722CC4292}">
            <xm:f>NOT(ISERROR(SEARCH("RESERVADO",T582)))</xm:f>
            <xm:f>"RESERVADO"</xm:f>
            <x14:dxf>
              <font>
                <b/>
                <i val="0"/>
                <color rgb="FFC00000"/>
              </font>
              <fill>
                <patternFill patternType="solid">
                  <bgColor rgb="FFFFC7CE"/>
                </patternFill>
              </fill>
            </x14:dxf>
          </x14:cfRule>
          <xm:sqref>T582</xm:sqref>
        </x14:conditionalFormatting>
        <x14:conditionalFormatting xmlns:xm="http://schemas.microsoft.com/office/excel/2006/main">
          <x14:cfRule type="containsText" priority="710" stopIfTrue="1" operator="containsText" id="{B2D3E5D0-663D-43A5-A5DF-092B245E47B9}">
            <xm:f>NOT(ISERROR(SEARCH("RESERVADO",T229)))</xm:f>
            <xm:f>"RESERVADO"</xm:f>
            <x14:dxf>
              <font>
                <b/>
                <i val="0"/>
                <color rgb="FFC00000"/>
              </font>
              <fill>
                <patternFill patternType="solid">
                  <bgColor rgb="FFFFC7CE"/>
                </patternFill>
              </fill>
            </x14:dxf>
          </x14:cfRule>
          <xm:sqref>T229:V232</xm:sqref>
        </x14:conditionalFormatting>
        <x14:conditionalFormatting xmlns:xm="http://schemas.microsoft.com/office/excel/2006/main">
          <x14:cfRule type="containsText" priority="705" stopIfTrue="1" operator="containsText" id="{D9E0952C-4098-4C5C-A267-082B08E26ED8}">
            <xm:f>NOT(ISERROR(SEARCH("RESERVADO",T232)))</xm:f>
            <xm:f>"RESERVADO"</xm:f>
            <x14:dxf>
              <font>
                <b/>
                <i val="0"/>
                <color rgb="FFC00000"/>
              </font>
              <fill>
                <patternFill patternType="solid">
                  <bgColor rgb="FFFFC7CE"/>
                </patternFill>
              </fill>
            </x14:dxf>
          </x14:cfRule>
          <xm:sqref>T232:V232</xm:sqref>
        </x14:conditionalFormatting>
        <x14:conditionalFormatting xmlns:xm="http://schemas.microsoft.com/office/excel/2006/main">
          <x14:cfRule type="containsText" priority="145" stopIfTrue="1" operator="containsText" id="{6349536A-53E2-489B-953D-7EC9BF817D14}">
            <xm:f>NOT(ISERROR(SEARCH("RESERVADO",T543)))</xm:f>
            <xm:f>"RESERVADO"</xm:f>
            <x14:dxf>
              <font>
                <b/>
                <i val="0"/>
                <color rgb="FFC00000"/>
              </font>
              <fill>
                <patternFill patternType="solid">
                  <bgColor rgb="FFFFC7CE"/>
                </patternFill>
              </fill>
            </x14:dxf>
          </x14:cfRule>
          <xm:sqref>T543:V544</xm:sqref>
        </x14:conditionalFormatting>
        <x14:conditionalFormatting xmlns:xm="http://schemas.microsoft.com/office/excel/2006/main">
          <x14:cfRule type="containsText" priority="140" stopIfTrue="1" operator="containsText" id="{D57F71CE-50AF-40F5-A77C-01865AF500C6}">
            <xm:f>NOT(ISERROR(SEARCH("RESERVADO",T544)))</xm:f>
            <xm:f>"RESERVADO"</xm:f>
            <x14:dxf>
              <font>
                <b/>
                <i val="0"/>
                <color rgb="FFC00000"/>
              </font>
              <fill>
                <patternFill patternType="solid">
                  <bgColor rgb="FFFFC7CE"/>
                </patternFill>
              </fill>
            </x14:dxf>
          </x14:cfRule>
          <xm:sqref>T544:V544</xm:sqref>
        </x14:conditionalFormatting>
        <x14:conditionalFormatting xmlns:xm="http://schemas.microsoft.com/office/excel/2006/main">
          <x14:cfRule type="containsText" priority="73" stopIfTrue="1" operator="containsText" id="{1679BB0C-A395-45CD-ACAE-C16DF23C72F4}">
            <xm:f>NOT(ISERROR(SEARCH("RESERVADO",T546)))</xm:f>
            <xm:f>"RESERVADO"</xm:f>
            <x14:dxf>
              <font>
                <b/>
                <i val="0"/>
                <color rgb="FFC00000"/>
              </font>
              <fill>
                <patternFill patternType="solid">
                  <bgColor rgb="FFFFC7CE"/>
                </patternFill>
              </fill>
            </x14:dxf>
          </x14:cfRule>
          <xm:sqref>T546:V546 T551:V552 T554:U555 T555:V555 T557:V560 T557:U565 T562:V562 T565:V565 T567:V568 T567:U569 T584:V585</xm:sqref>
        </x14:conditionalFormatting>
        <x14:conditionalFormatting xmlns:xm="http://schemas.microsoft.com/office/excel/2006/main">
          <x14:cfRule type="containsText" priority="737" stopIfTrue="1" operator="containsText" id="{57C36DD1-4C6E-48CE-88DF-FC8505059A9E}">
            <xm:f>NOT(ISERROR(SEARCH("RESERVADO",T405)))</xm:f>
            <xm:f>"RESERVADO"</xm:f>
            <x14:dxf>
              <font>
                <b/>
                <i val="0"/>
                <color rgb="FFC00000"/>
              </font>
              <fill>
                <patternFill patternType="solid">
                  <bgColor rgb="FFFFC7CE"/>
                </patternFill>
              </fill>
            </x14:dxf>
          </x14:cfRule>
          <xm:sqref>T405:W406 U407:W407</xm:sqref>
        </x14:conditionalFormatting>
        <x14:conditionalFormatting xmlns:xm="http://schemas.microsoft.com/office/excel/2006/main">
          <x14:cfRule type="containsText" priority="742" stopIfTrue="1" operator="containsText" id="{073533B5-F292-4568-9575-FB6704C321C9}">
            <xm:f>NOT(ISERROR(SEARCH("RESERVADO",T407)))</xm:f>
            <xm:f>"RESERVADO"</xm:f>
            <x14:dxf>
              <font>
                <b/>
                <i val="0"/>
                <color rgb="FFC00000"/>
              </font>
              <fill>
                <patternFill patternType="solid">
                  <bgColor rgb="FFFFC7CE"/>
                </patternFill>
              </fill>
            </x14:dxf>
          </x14:cfRule>
          <xm:sqref>T407:W407</xm:sqref>
        </x14:conditionalFormatting>
        <x14:conditionalFormatting xmlns:xm="http://schemas.microsoft.com/office/excel/2006/main">
          <x14:cfRule type="containsText" priority="26" stopIfTrue="1" operator="containsText" id="{7FE09B57-80C9-495A-95CD-D5A641A4EA31}">
            <xm:f>NOT(ISERROR(SEARCH("RESERVADO",U546)))</xm:f>
            <xm:f>"RESERVADO"</xm:f>
            <x14:dxf>
              <font>
                <b/>
                <i val="0"/>
                <color rgb="FFC00000"/>
              </font>
              <fill>
                <patternFill patternType="solid">
                  <bgColor rgb="FFFFC7CE"/>
                </patternFill>
              </fill>
            </x14:dxf>
          </x14:cfRule>
          <xm:sqref>U546:U547 U580</xm:sqref>
        </x14:conditionalFormatting>
        <x14:conditionalFormatting xmlns:xm="http://schemas.microsoft.com/office/excel/2006/main">
          <x14:cfRule type="containsText" priority="53" stopIfTrue="1" operator="containsText" id="{58033490-829C-41EA-88C6-5D84C4E62900}">
            <xm:f>NOT(ISERROR(SEARCH("RESERVADO",U551)))</xm:f>
            <xm:f>"RESERVADO"</xm:f>
            <x14:dxf>
              <font>
                <b/>
                <i val="0"/>
                <color rgb="FFC00000"/>
              </font>
              <fill>
                <patternFill patternType="solid">
                  <bgColor rgb="FFFFC7CE"/>
                </patternFill>
              </fill>
            </x14:dxf>
          </x14:cfRule>
          <xm:sqref>U551:U552 U554:U555 U557:U565 U567:U569 U574 U584:U585</xm:sqref>
        </x14:conditionalFormatting>
        <x14:conditionalFormatting xmlns:xm="http://schemas.microsoft.com/office/excel/2006/main">
          <x14:cfRule type="containsText" priority="48" stopIfTrue="1" operator="containsText" id="{9559DD92-DB82-4AAF-9A77-AED184A7EE7D}">
            <xm:f>NOT(ISERROR(SEARCH("RESERVADO",U574)))</xm:f>
            <xm:f>"RESERVADO"</xm:f>
            <x14:dxf>
              <font>
                <b/>
                <i val="0"/>
                <color rgb="FFC00000"/>
              </font>
              <fill>
                <patternFill patternType="solid">
                  <bgColor rgb="FFFFC7CE"/>
                </patternFill>
              </fill>
            </x14:dxf>
          </x14:cfRule>
          <xm:sqref>U574</xm:sqref>
        </x14:conditionalFormatting>
        <x14:conditionalFormatting xmlns:xm="http://schemas.microsoft.com/office/excel/2006/main">
          <x14:cfRule type="containsText" priority="21" stopIfTrue="1" operator="containsText" id="{4F8135A1-3A58-4E99-B992-B0EC8CA46769}">
            <xm:f>NOT(ISERROR(SEARCH("RESERVADO",U580)))</xm:f>
            <xm:f>"RESERVADO"</xm:f>
            <x14:dxf>
              <font>
                <b/>
                <i val="0"/>
                <color rgb="FFC00000"/>
              </font>
              <fill>
                <patternFill patternType="solid">
                  <bgColor rgb="FFFFC7CE"/>
                </patternFill>
              </fill>
            </x14:dxf>
          </x14:cfRule>
          <xm:sqref>U580</xm:sqref>
        </x14:conditionalFormatting>
        <x14:conditionalFormatting xmlns:xm="http://schemas.microsoft.com/office/excel/2006/main">
          <x14:cfRule type="containsText" priority="10" stopIfTrue="1" operator="containsText" id="{FE204C56-A1DE-4641-BB43-F98958FDF17E}">
            <xm:f>NOT(ISERROR(SEARCH("RESERVADO",V546)))</xm:f>
            <xm:f>"RESERVADO"</xm:f>
            <x14:dxf>
              <font>
                <b/>
                <i val="0"/>
                <color rgb="FFC00000"/>
              </font>
              <fill>
                <patternFill patternType="solid">
                  <bgColor rgb="FFFFC7CE"/>
                </patternFill>
              </fill>
            </x14:dxf>
          </x14:cfRule>
          <xm:sqref>V546:V547</xm:sqref>
        </x14:conditionalFormatting>
        <x14:conditionalFormatting xmlns:xm="http://schemas.microsoft.com/office/excel/2006/main">
          <x14:cfRule type="containsText" priority="43" stopIfTrue="1" operator="containsText" id="{9903FD3F-2216-4625-AD97-6DDEFDCAC80B}">
            <xm:f>NOT(ISERROR(SEARCH("RESERVADO",V551)))</xm:f>
            <xm:f>"RESERVADO"</xm:f>
            <x14:dxf>
              <font>
                <b/>
                <i val="0"/>
                <color rgb="FFC00000"/>
              </font>
              <fill>
                <patternFill patternType="solid">
                  <bgColor rgb="FFFFC7CE"/>
                </patternFill>
              </fill>
            </x14:dxf>
          </x14:cfRule>
          <xm:sqref>V551:V552 V555 V557:V560 V562 V565 V567:V568 V584:V585</xm:sqref>
        </x14:conditionalFormatting>
        <x14:conditionalFormatting xmlns:xm="http://schemas.microsoft.com/office/excel/2006/main">
          <x14:cfRule type="containsText" priority="979" stopIfTrue="1" operator="containsText" id="{A209AF87-8CCB-46AD-964B-3C0A7C21429E}">
            <xm:f>NOT(ISERROR(SEARCH("RESERVADO",S27)))</xm:f>
            <xm:f>"RESERVADO"</xm:f>
            <x14:dxf>
              <font>
                <b/>
                <i val="0"/>
                <color rgb="FFC00000"/>
              </font>
              <fill>
                <patternFill patternType="solid">
                  <bgColor rgb="FFFFC7CE"/>
                </patternFill>
              </fill>
            </x14:dxf>
          </x14:cfRule>
          <xm:sqref>W27:W29 W31:W35 S36:W36 W37 S38:W38 W39:W42 S43:W43 W44 S45:W46</xm:sqref>
        </x14:conditionalFormatting>
        <x14:conditionalFormatting xmlns:xm="http://schemas.microsoft.com/office/excel/2006/main">
          <x14:cfRule type="containsText" priority="95" stopIfTrue="1" operator="containsText" id="{33D4F9C9-C16D-4C49-A5EE-3C67496CB1F3}">
            <xm:f>NOT(ISERROR(SEARCH("RESERVADO",W30)))</xm:f>
            <xm:f>"RESERVADO"</xm:f>
            <x14:dxf>
              <font>
                <b/>
                <i val="0"/>
                <color rgb="FFC00000"/>
              </font>
              <fill>
                <patternFill patternType="solid">
                  <bgColor rgb="FFFFC7CE"/>
                </patternFill>
              </fill>
            </x14:dxf>
          </x14:cfRule>
          <x14:cfRule type="containsText" priority="100" stopIfTrue="1" operator="containsText" id="{71ADFE5D-98FF-4088-AFE2-70EBF4298A93}">
            <xm:f>NOT(ISERROR(SEARCH("SENSIBLE",W30)))</xm:f>
            <xm:f>"SENSIBLE"</xm:f>
            <x14:dxf>
              <font>
                <b/>
                <i val="0"/>
                <color rgb="FFC00000"/>
              </font>
              <fill>
                <patternFill>
                  <bgColor rgb="FFFFC7CE"/>
                </patternFill>
              </fill>
            </x14:dxf>
          </x14:cfRule>
          <x14:cfRule type="containsText" priority="105" stopIfTrue="1" operator="containsText" id="{7E88C8F3-82FD-4D4B-9361-1FCCDABB82E6}">
            <xm:f>NOT(ISERROR(SEARCH("RESERVADO",W30)))</xm:f>
            <xm:f>"RESERVADO"</xm:f>
            <x14:dxf>
              <font>
                <b/>
                <i val="0"/>
                <color rgb="FFC00000"/>
              </font>
              <fill>
                <patternFill patternType="solid">
                  <bgColor rgb="FFFFC7CE"/>
                </patternFill>
              </fill>
            </x14:dxf>
          </x14:cfRule>
          <xm:sqref>W30</xm:sqref>
        </x14:conditionalFormatting>
        <x14:conditionalFormatting xmlns:xm="http://schemas.microsoft.com/office/excel/2006/main">
          <x14:cfRule type="containsText" priority="1307" stopIfTrue="1" operator="containsText" id="{D2843406-7915-473D-B04F-0D99B7C67310}">
            <xm:f>NOT(ISERROR(SEARCH("RESERVADO",W580)))</xm:f>
            <xm:f>"RESERVADO"</xm:f>
            <x14:dxf>
              <font>
                <b/>
                <i val="0"/>
                <color rgb="FFC00000"/>
              </font>
              <fill>
                <patternFill patternType="solid">
                  <bgColor rgb="FFFFC7CE"/>
                </patternFill>
              </fill>
            </x14:dxf>
          </x14:cfRule>
          <xm:sqref>W580</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8602A38A-21E8-4587-81D2-FE235A223D3D}">
          <x14:formula1>
            <xm:f>Listas!$Q$3:$Q$96</xm:f>
          </x14:formula1>
          <xm:sqref>M47 M13:M26</xm:sqref>
        </x14:dataValidation>
        <x14:dataValidation type="list" allowBlank="1" showInputMessage="1" showErrorMessage="1" xr:uid="{7779FB2B-729F-47CE-AA12-7A66D7F6E51C}">
          <x14:formula1>
            <xm:f>Listas!$S$3:$S$7</xm:f>
          </x14:formula1>
          <xm:sqref>O43 O38 O36 O604 O417 O13:O29 O545:O587 O630:O637 O45:O176 O178:O407</xm:sqref>
        </x14:dataValidation>
        <x14:dataValidation type="list" allowBlank="1" showInputMessage="1" showErrorMessage="1" xr:uid="{DB3700FA-8A96-4225-BAAF-C9D9C354A5B2}">
          <x14:formula1>
            <xm:f>Listas!$T$3:$T$6</xm:f>
          </x14:formula1>
          <xm:sqref>P43:Q43 P38:Q38 P36:Q36 P604:Q604 P545 P13:Q29 P546:Q587 P630:Q637 P45:Q176 P178:Q407</xm:sqref>
        </x14:dataValidation>
        <x14:dataValidation type="list" allowBlank="1" showInputMessage="1" showErrorMessage="1" xr:uid="{84008124-8762-43FD-BDE4-A36AF87BEF20}">
          <x14:formula1>
            <xm:f>Listas!$AA$3:$AA$6</xm:f>
          </x14:formula1>
          <xm:sqref>AB542:AB637 AB13:AB540</xm:sqref>
        </x14:dataValidation>
        <x14:dataValidation type="list" allowBlank="1" showInputMessage="1" showErrorMessage="1" xr:uid="{7786A583-D12E-4385-9881-D38356EA045B}">
          <x14:formula1>
            <xm:f>Listas!$G$3:$G$7</xm:f>
          </x14:formula1>
          <xm:sqref>G45:G69 G43 G38 G36 G23:G27 G13:G21 G391:G407 G546:G587 G632:G637 G73:G152 G154:G389</xm:sqref>
        </x14:dataValidation>
        <x14:dataValidation type="list" allowBlank="1" showInputMessage="1" showErrorMessage="1" xr:uid="{A2114436-72EF-4E6E-B4C8-E7552F364DAC}">
          <x14:formula1>
            <xm:f>Listas!$I$3:$I$31</xm:f>
          </x14:formula1>
          <xm:sqref>I45:I69 I43 I38 I36 I23:I27 I13:I21 I391:I407 I546:I587 I632:I637 I73:I152 I154:I389</xm:sqref>
        </x14:dataValidation>
        <x14:dataValidation type="list" allowBlank="1" showInputMessage="1" showErrorMessage="1" xr:uid="{9896023B-43A2-4C34-BED4-850CE3667853}">
          <x14:formula1>
            <xm:f>Listas!$J$3:$J$7</xm:f>
          </x14:formula1>
          <xm:sqref>J546:J637 J13:J29 J31:J69 J73:J407</xm:sqref>
        </x14:dataValidation>
        <x14:dataValidation type="list" allowBlank="1" showInputMessage="1" showErrorMessage="1" xr:uid="{A9FAB72D-2CEF-42E6-966F-4B7583C78CBB}">
          <x14:formula1>
            <xm:f>Listas!$O$3:$O$36</xm:f>
          </x14:formula1>
          <xm:sqref>K546:K637 K13:K407</xm:sqref>
        </x14:dataValidation>
        <x14:dataValidation type="list" allowBlank="1" showInputMessage="1" showErrorMessage="1" xr:uid="{5C99316E-717B-4CD1-828B-9FE0F41D9749}">
          <x14:formula1>
            <xm:f>Listas!$V$6:$V$7</xm:f>
          </x14:formula1>
          <xm:sqref>R546:R637 R13:R427</xm:sqref>
        </x14:dataValidation>
        <x14:dataValidation type="list" allowBlank="1" showInputMessage="1" showErrorMessage="1" xr:uid="{7B8504B8-0807-49A7-9834-5A08214355F9}">
          <x14:formula1>
            <xm:f>Listas!$E$3:$E$12</xm:f>
          </x14:formula1>
          <xm:sqref>E546:E637 E13:E29 E31:E407</xm:sqref>
        </x14:dataValidation>
        <x14:dataValidation type="list" allowBlank="1" showInputMessage="1" showErrorMessage="1" xr:uid="{665C2A34-ACA3-42E3-9274-E0BD0E51AED0}">
          <x14:formula1>
            <xm:f>Listas!$B$3:$B$62</xm:f>
          </x14:formula1>
          <xm:sqref>B546:B637 B13:B29 B31:B407</xm:sqref>
        </x14:dataValidation>
        <x14:dataValidation type="list" allowBlank="1" showInputMessage="1" showErrorMessage="1" xr:uid="{7B3D74D0-1AB6-47FF-BF62-D8EC5AE1DDC8}">
          <x14:formula1>
            <xm:f>Listas!$H$3:$H$8</xm:f>
          </x14:formula1>
          <xm:sqref>H45:H69 H43 H38 H36 H23:H27 H13:H21 H391:H407 H546:H587 H632:H637 H73:H152 H154:H389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4A55-0EAC-4140-82FA-1A6445CFCA23}">
  <sheetPr>
    <tabColor rgb="FFFF0000"/>
  </sheetPr>
  <dimension ref="A1:M35"/>
  <sheetViews>
    <sheetView showGridLines="0" topLeftCell="C1" zoomScaleNormal="100" workbookViewId="0">
      <selection activeCell="D9" sqref="D9"/>
    </sheetView>
  </sheetViews>
  <sheetFormatPr baseColWidth="10" defaultColWidth="11.5546875" defaultRowHeight="13.8" x14ac:dyDescent="0.3"/>
  <cols>
    <col min="1" max="1" width="2.6640625" style="44" customWidth="1"/>
    <col min="2" max="2" width="12.44140625" style="46" customWidth="1"/>
    <col min="3" max="3" width="7.33203125" style="46" customWidth="1"/>
    <col min="4" max="4" width="37.33203125" style="46" customWidth="1"/>
    <col min="5" max="5" width="12.88671875" style="47" customWidth="1"/>
    <col min="6" max="6" width="40.109375" style="46" customWidth="1"/>
    <col min="7" max="7" width="35.109375" style="46" customWidth="1"/>
    <col min="8" max="8" width="18.33203125" style="46" customWidth="1"/>
    <col min="9" max="9" width="21.44140625" style="46" customWidth="1"/>
    <col min="10" max="10" width="16" style="44" customWidth="1"/>
    <col min="11" max="11" width="14.6640625" style="44" customWidth="1"/>
    <col min="12" max="12" width="16.44140625" style="44" customWidth="1"/>
    <col min="13" max="13" width="35.88671875" style="46" customWidth="1"/>
    <col min="14" max="16384" width="11.5546875" style="46"/>
  </cols>
  <sheetData>
    <row r="1" spans="1:13" x14ac:dyDescent="0.3">
      <c r="B1" s="254" t="s">
        <v>928</v>
      </c>
      <c r="C1" s="254"/>
      <c r="D1" s="254"/>
      <c r="E1" s="254"/>
      <c r="F1" s="254"/>
      <c r="G1" s="254"/>
      <c r="H1" s="254"/>
      <c r="I1" s="254"/>
      <c r="J1" s="254"/>
      <c r="K1" s="45"/>
      <c r="L1" s="45"/>
    </row>
    <row r="2" spans="1:13" ht="14.4" thickBot="1" x14ac:dyDescent="0.35">
      <c r="C2" s="46" t="s">
        <v>929</v>
      </c>
    </row>
    <row r="3" spans="1:13" s="49" customFormat="1" ht="14.4" thickBot="1" x14ac:dyDescent="0.35">
      <c r="A3" s="48"/>
      <c r="B3" s="83"/>
      <c r="C3" s="84" t="s">
        <v>930</v>
      </c>
      <c r="D3" s="84" t="s">
        <v>931</v>
      </c>
      <c r="E3" s="84" t="s">
        <v>932</v>
      </c>
      <c r="F3" s="84" t="s">
        <v>933</v>
      </c>
      <c r="G3" s="84" t="s">
        <v>934</v>
      </c>
      <c r="H3" s="84" t="s">
        <v>1484</v>
      </c>
      <c r="I3" s="84" t="s">
        <v>1052</v>
      </c>
      <c r="J3" s="84" t="s">
        <v>936</v>
      </c>
      <c r="K3" s="85"/>
      <c r="L3" s="85" t="s">
        <v>1515</v>
      </c>
      <c r="M3" s="86" t="s">
        <v>935</v>
      </c>
    </row>
    <row r="4" spans="1:13" x14ac:dyDescent="0.3">
      <c r="A4" s="50"/>
      <c r="B4" s="51"/>
      <c r="C4" s="75" t="s">
        <v>937</v>
      </c>
      <c r="D4" s="103"/>
      <c r="E4" s="104" t="s">
        <v>938</v>
      </c>
      <c r="F4" s="103" t="s">
        <v>939</v>
      </c>
      <c r="G4" s="103" t="s">
        <v>940</v>
      </c>
      <c r="H4" s="103"/>
      <c r="I4" s="103"/>
      <c r="J4" s="153"/>
      <c r="K4" s="124"/>
      <c r="L4" s="124"/>
      <c r="M4" s="117"/>
    </row>
    <row r="5" spans="1:13" ht="14.4" thickBot="1" x14ac:dyDescent="0.35">
      <c r="A5" s="50"/>
      <c r="B5" s="53"/>
      <c r="C5" s="76" t="s">
        <v>941</v>
      </c>
      <c r="D5" s="105"/>
      <c r="E5" s="106" t="s">
        <v>938</v>
      </c>
      <c r="F5" s="105" t="s">
        <v>942</v>
      </c>
      <c r="G5" s="105" t="s">
        <v>943</v>
      </c>
      <c r="H5" s="105"/>
      <c r="I5" s="105"/>
      <c r="J5" s="154"/>
      <c r="K5" s="119"/>
      <c r="L5" s="119"/>
      <c r="M5" s="155"/>
    </row>
    <row r="6" spans="1:13" ht="82.8" x14ac:dyDescent="0.3">
      <c r="A6" s="50">
        <v>1</v>
      </c>
      <c r="B6" s="255" t="s">
        <v>944</v>
      </c>
      <c r="C6" s="54"/>
      <c r="D6" s="107" t="s">
        <v>945</v>
      </c>
      <c r="E6" s="108" t="s">
        <v>938</v>
      </c>
      <c r="F6" s="109" t="s">
        <v>946</v>
      </c>
      <c r="G6" s="109" t="s">
        <v>947</v>
      </c>
      <c r="H6" s="110" t="s">
        <v>948</v>
      </c>
      <c r="I6" s="110" t="s">
        <v>1285</v>
      </c>
      <c r="J6" s="111" t="s">
        <v>1059</v>
      </c>
      <c r="K6" s="112">
        <v>0.41666666666666669</v>
      </c>
      <c r="L6" s="113">
        <v>8</v>
      </c>
      <c r="M6" s="114"/>
    </row>
    <row r="7" spans="1:13" ht="40.950000000000003" customHeight="1" x14ac:dyDescent="0.3">
      <c r="A7" s="50">
        <v>2</v>
      </c>
      <c r="B7" s="256"/>
      <c r="C7" s="55"/>
      <c r="D7" s="103" t="s">
        <v>949</v>
      </c>
      <c r="E7" s="104" t="s">
        <v>938</v>
      </c>
      <c r="F7" s="115" t="s">
        <v>950</v>
      </c>
      <c r="G7" s="115" t="s">
        <v>951</v>
      </c>
      <c r="H7" s="115" t="s">
        <v>1283</v>
      </c>
      <c r="I7" s="116" t="s">
        <v>1286</v>
      </c>
      <c r="J7" s="111" t="s">
        <v>1304</v>
      </c>
      <c r="K7" s="112">
        <v>0.58333333333333337</v>
      </c>
      <c r="L7" s="113">
        <v>8</v>
      </c>
      <c r="M7" s="117" t="s">
        <v>241</v>
      </c>
    </row>
    <row r="8" spans="1:13" ht="14.4" customHeight="1" x14ac:dyDescent="0.3">
      <c r="A8" s="50">
        <v>3</v>
      </c>
      <c r="B8" s="256"/>
      <c r="C8" s="55"/>
      <c r="D8" s="56" t="s">
        <v>952</v>
      </c>
      <c r="E8" s="57" t="s">
        <v>953</v>
      </c>
      <c r="F8" s="58" t="s">
        <v>954</v>
      </c>
      <c r="G8" s="58" t="s">
        <v>955</v>
      </c>
      <c r="H8" s="58"/>
      <c r="I8" s="58"/>
      <c r="J8" s="59" t="s">
        <v>1060</v>
      </c>
      <c r="K8" s="60">
        <v>0.41666666666666669</v>
      </c>
      <c r="L8" s="99">
        <v>14</v>
      </c>
      <c r="M8" s="95" t="s">
        <v>1452</v>
      </c>
    </row>
    <row r="9" spans="1:13" ht="14.4" thickBot="1" x14ac:dyDescent="0.35">
      <c r="A9" s="50">
        <v>4</v>
      </c>
      <c r="B9" s="257"/>
      <c r="C9" s="61"/>
      <c r="D9" s="94" t="s">
        <v>956</v>
      </c>
      <c r="E9" s="79" t="s">
        <v>938</v>
      </c>
      <c r="F9" s="93" t="s">
        <v>957</v>
      </c>
      <c r="G9" s="93" t="s">
        <v>958</v>
      </c>
      <c r="H9" s="93"/>
      <c r="I9" s="93"/>
      <c r="J9" s="77" t="s">
        <v>1060</v>
      </c>
      <c r="K9" s="78">
        <v>0.58333333333333337</v>
      </c>
      <c r="L9" s="100">
        <v>3</v>
      </c>
      <c r="M9" s="96" t="s">
        <v>1509</v>
      </c>
    </row>
    <row r="10" spans="1:13" x14ac:dyDescent="0.3">
      <c r="A10" s="50">
        <v>5</v>
      </c>
      <c r="B10" s="258" t="s">
        <v>959</v>
      </c>
      <c r="C10" s="62"/>
      <c r="D10" s="92" t="s">
        <v>960</v>
      </c>
      <c r="E10" s="63" t="s">
        <v>961</v>
      </c>
      <c r="F10" s="64" t="s">
        <v>962</v>
      </c>
      <c r="G10" s="64" t="s">
        <v>963</v>
      </c>
      <c r="H10" s="64"/>
      <c r="I10" s="64"/>
      <c r="J10" s="59" t="s">
        <v>1061</v>
      </c>
      <c r="K10" s="60">
        <v>0.41666666666666669</v>
      </c>
      <c r="L10" s="99">
        <v>1</v>
      </c>
      <c r="M10" s="97"/>
    </row>
    <row r="11" spans="1:13" x14ac:dyDescent="0.3">
      <c r="A11" s="50">
        <v>6</v>
      </c>
      <c r="B11" s="259"/>
      <c r="C11" s="65"/>
      <c r="D11" s="57" t="s">
        <v>964</v>
      </c>
      <c r="E11" s="57" t="s">
        <v>938</v>
      </c>
      <c r="F11" s="58" t="s">
        <v>965</v>
      </c>
      <c r="G11" s="58" t="s">
        <v>966</v>
      </c>
      <c r="H11" s="56" t="s">
        <v>967</v>
      </c>
      <c r="I11" s="58"/>
      <c r="J11" s="59" t="s">
        <v>1061</v>
      </c>
      <c r="K11" s="60">
        <v>0.58333333333333337</v>
      </c>
      <c r="L11" s="99"/>
      <c r="M11" s="95"/>
    </row>
    <row r="12" spans="1:13" ht="14.4" thickBot="1" x14ac:dyDescent="0.35">
      <c r="A12" s="50">
        <v>7</v>
      </c>
      <c r="B12" s="260"/>
      <c r="C12" s="66"/>
      <c r="D12" s="106" t="s">
        <v>968</v>
      </c>
      <c r="E12" s="106" t="s">
        <v>938</v>
      </c>
      <c r="F12" s="105" t="s">
        <v>969</v>
      </c>
      <c r="G12" s="105" t="s">
        <v>970</v>
      </c>
      <c r="H12" s="105"/>
      <c r="I12" s="105"/>
      <c r="J12" s="118"/>
      <c r="K12" s="119"/>
      <c r="L12" s="113">
        <v>4</v>
      </c>
      <c r="M12" s="120"/>
    </row>
    <row r="13" spans="1:13" x14ac:dyDescent="0.3">
      <c r="A13" s="50">
        <v>8</v>
      </c>
      <c r="B13" s="261" t="s">
        <v>971</v>
      </c>
      <c r="C13" s="67"/>
      <c r="D13" s="107" t="s">
        <v>972</v>
      </c>
      <c r="E13" s="108" t="s">
        <v>938</v>
      </c>
      <c r="F13" s="264" t="s">
        <v>973</v>
      </c>
      <c r="G13" s="264" t="s">
        <v>974</v>
      </c>
      <c r="H13" s="107"/>
      <c r="I13" s="107"/>
      <c r="J13" s="121"/>
      <c r="K13" s="122"/>
      <c r="L13" s="244">
        <v>11</v>
      </c>
      <c r="M13" s="123"/>
    </row>
    <row r="14" spans="1:13" x14ac:dyDescent="0.3">
      <c r="A14" s="50">
        <v>9</v>
      </c>
      <c r="B14" s="262"/>
      <c r="C14" s="52"/>
      <c r="D14" s="103" t="s">
        <v>975</v>
      </c>
      <c r="E14" s="104" t="s">
        <v>938</v>
      </c>
      <c r="F14" s="265"/>
      <c r="G14" s="265"/>
      <c r="H14" s="103"/>
      <c r="I14" s="103"/>
      <c r="J14" s="111"/>
      <c r="K14" s="124"/>
      <c r="L14" s="245"/>
      <c r="M14" s="125"/>
    </row>
    <row r="15" spans="1:13" x14ac:dyDescent="0.3">
      <c r="A15" s="50">
        <v>10</v>
      </c>
      <c r="B15" s="262"/>
      <c r="C15" s="52"/>
      <c r="D15" s="103" t="s">
        <v>976</v>
      </c>
      <c r="E15" s="104" t="s">
        <v>938</v>
      </c>
      <c r="F15" s="265"/>
      <c r="G15" s="265"/>
      <c r="H15" s="103"/>
      <c r="I15" s="103"/>
      <c r="J15" s="111"/>
      <c r="K15" s="124"/>
      <c r="L15" s="245"/>
      <c r="M15" s="125"/>
    </row>
    <row r="16" spans="1:13" x14ac:dyDescent="0.3">
      <c r="A16" s="50"/>
      <c r="B16" s="262"/>
      <c r="C16" s="52"/>
      <c r="D16" s="103" t="s">
        <v>977</v>
      </c>
      <c r="E16" s="104" t="s">
        <v>961</v>
      </c>
      <c r="F16" s="265"/>
      <c r="G16" s="265"/>
      <c r="H16" s="103"/>
      <c r="I16" s="103"/>
      <c r="J16" s="111"/>
      <c r="K16" s="124"/>
      <c r="L16" s="246"/>
      <c r="M16" s="125"/>
    </row>
    <row r="17" spans="1:13" x14ac:dyDescent="0.3">
      <c r="A17" s="50">
        <v>11</v>
      </c>
      <c r="B17" s="262"/>
      <c r="C17" s="52"/>
      <c r="D17" s="68" t="s">
        <v>978</v>
      </c>
      <c r="E17" s="79" t="s">
        <v>938</v>
      </c>
      <c r="F17" s="82" t="s">
        <v>979</v>
      </c>
      <c r="G17" s="82" t="s">
        <v>958</v>
      </c>
      <c r="H17" s="80"/>
      <c r="I17" s="80"/>
      <c r="J17" s="77"/>
      <c r="K17" s="81"/>
      <c r="L17" s="100">
        <v>4</v>
      </c>
      <c r="M17" s="98" t="s">
        <v>1450</v>
      </c>
    </row>
    <row r="18" spans="1:13" ht="14.4" thickBot="1" x14ac:dyDescent="0.35">
      <c r="A18" s="50">
        <v>12</v>
      </c>
      <c r="B18" s="263"/>
      <c r="C18" s="69"/>
      <c r="D18" s="126" t="s">
        <v>1053</v>
      </c>
      <c r="E18" s="127" t="s">
        <v>938</v>
      </c>
      <c r="F18" s="126" t="s">
        <v>980</v>
      </c>
      <c r="G18" s="126" t="s">
        <v>981</v>
      </c>
      <c r="H18" s="126"/>
      <c r="I18" s="126"/>
      <c r="J18" s="128"/>
      <c r="K18" s="129"/>
      <c r="L18" s="113">
        <v>2</v>
      </c>
      <c r="M18" s="130" t="s">
        <v>1451</v>
      </c>
    </row>
    <row r="19" spans="1:13" x14ac:dyDescent="0.3">
      <c r="A19" s="50">
        <v>14</v>
      </c>
      <c r="B19" s="247" t="s">
        <v>982</v>
      </c>
      <c r="C19" s="70"/>
      <c r="D19" s="131" t="s">
        <v>983</v>
      </c>
      <c r="E19" s="132" t="s">
        <v>938</v>
      </c>
      <c r="F19" s="133" t="s">
        <v>946</v>
      </c>
      <c r="G19" s="133" t="s">
        <v>947</v>
      </c>
      <c r="H19" s="133"/>
      <c r="I19" s="133"/>
      <c r="J19" s="134"/>
      <c r="K19" s="135"/>
      <c r="L19" s="113">
        <v>1</v>
      </c>
      <c r="M19" s="136"/>
    </row>
    <row r="20" spans="1:13" x14ac:dyDescent="0.3">
      <c r="A20" s="50">
        <v>15</v>
      </c>
      <c r="B20" s="248"/>
      <c r="C20" s="55"/>
      <c r="D20" s="103" t="s">
        <v>984</v>
      </c>
      <c r="E20" s="104" t="s">
        <v>938</v>
      </c>
      <c r="F20" s="115" t="s">
        <v>985</v>
      </c>
      <c r="G20" s="115" t="s">
        <v>986</v>
      </c>
      <c r="H20" s="115"/>
      <c r="I20" s="115"/>
      <c r="J20" s="111"/>
      <c r="K20" s="124"/>
      <c r="L20" s="113">
        <v>4</v>
      </c>
      <c r="M20" s="125"/>
    </row>
    <row r="21" spans="1:13" ht="14.4" thickBot="1" x14ac:dyDescent="0.35">
      <c r="A21" s="50">
        <v>16</v>
      </c>
      <c r="B21" s="249"/>
      <c r="C21" s="61"/>
      <c r="D21" s="126" t="s">
        <v>987</v>
      </c>
      <c r="E21" s="106" t="s">
        <v>938</v>
      </c>
      <c r="F21" s="137" t="s">
        <v>988</v>
      </c>
      <c r="G21" s="137" t="s">
        <v>989</v>
      </c>
      <c r="H21" s="137"/>
      <c r="I21" s="137" t="s">
        <v>1287</v>
      </c>
      <c r="J21" s="128"/>
      <c r="K21" s="129"/>
      <c r="L21" s="113">
        <v>2</v>
      </c>
      <c r="M21" s="130"/>
    </row>
    <row r="22" spans="1:13" x14ac:dyDescent="0.3">
      <c r="A22" s="50">
        <v>1</v>
      </c>
      <c r="B22" s="250" t="s">
        <v>990</v>
      </c>
      <c r="C22" s="54"/>
      <c r="D22" s="67" t="s">
        <v>991</v>
      </c>
      <c r="E22" s="141" t="s">
        <v>938</v>
      </c>
      <c r="F22" s="71" t="s">
        <v>992</v>
      </c>
      <c r="G22" s="71" t="s">
        <v>993</v>
      </c>
      <c r="H22" s="71"/>
      <c r="I22" s="71"/>
      <c r="J22" s="142"/>
      <c r="K22" s="143"/>
      <c r="L22" s="144"/>
      <c r="M22" s="71"/>
    </row>
    <row r="23" spans="1:13" x14ac:dyDescent="0.3">
      <c r="A23" s="50">
        <v>2</v>
      </c>
      <c r="B23" s="251"/>
      <c r="C23" s="55"/>
      <c r="D23" s="56" t="s">
        <v>994</v>
      </c>
      <c r="E23" s="150" t="s">
        <v>938</v>
      </c>
      <c r="F23" s="95" t="s">
        <v>995</v>
      </c>
      <c r="G23" s="95" t="s">
        <v>996</v>
      </c>
      <c r="H23" s="95"/>
      <c r="I23" s="95"/>
      <c r="J23" s="151"/>
      <c r="K23" s="152"/>
      <c r="L23" s="99"/>
      <c r="M23" s="95"/>
    </row>
    <row r="24" spans="1:13" x14ac:dyDescent="0.3">
      <c r="A24" s="50">
        <v>3</v>
      </c>
      <c r="B24" s="252"/>
      <c r="C24" s="72"/>
      <c r="D24" s="145" t="s">
        <v>997</v>
      </c>
      <c r="E24" s="146" t="s">
        <v>961</v>
      </c>
      <c r="F24" s="73" t="s">
        <v>998</v>
      </c>
      <c r="G24" s="73" t="s">
        <v>999</v>
      </c>
      <c r="H24" s="73"/>
      <c r="I24" s="73"/>
      <c r="J24" s="147"/>
      <c r="K24" s="148"/>
      <c r="L24" s="144"/>
      <c r="M24" s="73"/>
    </row>
    <row r="25" spans="1:13" x14ac:dyDescent="0.3">
      <c r="A25" s="50">
        <v>4</v>
      </c>
      <c r="B25" s="252"/>
      <c r="C25" s="72"/>
      <c r="D25" s="145" t="s">
        <v>1000</v>
      </c>
      <c r="E25" s="146" t="s">
        <v>938</v>
      </c>
      <c r="F25" s="73" t="s">
        <v>1001</v>
      </c>
      <c r="G25" s="73" t="s">
        <v>1002</v>
      </c>
      <c r="H25" s="73"/>
      <c r="I25" s="73"/>
      <c r="J25" s="147"/>
      <c r="K25" s="148"/>
      <c r="L25" s="144"/>
      <c r="M25" s="73"/>
    </row>
    <row r="26" spans="1:13" x14ac:dyDescent="0.3">
      <c r="A26" s="50">
        <v>5</v>
      </c>
      <c r="B26" s="252"/>
      <c r="C26" s="72"/>
      <c r="D26" s="145" t="s">
        <v>1003</v>
      </c>
      <c r="E26" s="146" t="s">
        <v>938</v>
      </c>
      <c r="F26" s="73" t="s">
        <v>1004</v>
      </c>
      <c r="G26" s="73" t="s">
        <v>1005</v>
      </c>
      <c r="H26" s="73"/>
      <c r="I26" s="73"/>
      <c r="J26" s="147"/>
      <c r="K26" s="148"/>
      <c r="L26" s="144"/>
      <c r="M26" s="73"/>
    </row>
    <row r="27" spans="1:13" x14ac:dyDescent="0.3">
      <c r="A27" s="50">
        <v>6</v>
      </c>
      <c r="B27" s="252"/>
      <c r="C27" s="72"/>
      <c r="D27" s="145" t="s">
        <v>1006</v>
      </c>
      <c r="E27" s="146" t="s">
        <v>938</v>
      </c>
      <c r="F27" s="73" t="s">
        <v>1007</v>
      </c>
      <c r="G27" s="73" t="s">
        <v>1008</v>
      </c>
      <c r="H27" s="73"/>
      <c r="I27" s="73"/>
      <c r="J27" s="147"/>
      <c r="K27" s="148"/>
      <c r="L27" s="144">
        <v>3</v>
      </c>
      <c r="M27" s="73"/>
    </row>
    <row r="28" spans="1:13" x14ac:dyDescent="0.3">
      <c r="A28" s="50">
        <v>7</v>
      </c>
      <c r="B28" s="252"/>
      <c r="C28" s="72"/>
      <c r="D28" s="145" t="s">
        <v>1009</v>
      </c>
      <c r="E28" s="149" t="s">
        <v>938</v>
      </c>
      <c r="F28" s="73" t="s">
        <v>1010</v>
      </c>
      <c r="G28" s="73" t="s">
        <v>1011</v>
      </c>
      <c r="H28" s="73"/>
      <c r="I28" s="73"/>
      <c r="J28" s="147"/>
      <c r="K28" s="148"/>
      <c r="L28" s="144"/>
      <c r="M28" s="73"/>
    </row>
    <row r="29" spans="1:13" x14ac:dyDescent="0.3">
      <c r="A29" s="50">
        <v>8</v>
      </c>
      <c r="B29" s="252"/>
      <c r="C29" s="72"/>
      <c r="D29" s="105" t="s">
        <v>1012</v>
      </c>
      <c r="E29" s="138" t="s">
        <v>938</v>
      </c>
      <c r="F29" s="120" t="s">
        <v>1013</v>
      </c>
      <c r="G29" s="120" t="s">
        <v>1014</v>
      </c>
      <c r="H29" s="120"/>
      <c r="I29" s="120"/>
      <c r="J29" s="139"/>
      <c r="K29" s="140"/>
      <c r="L29" s="113">
        <v>3</v>
      </c>
      <c r="M29" s="120"/>
    </row>
    <row r="30" spans="1:13" x14ac:dyDescent="0.3">
      <c r="A30" s="50">
        <v>9</v>
      </c>
      <c r="B30" s="252"/>
      <c r="C30" s="72"/>
      <c r="D30" s="145" t="s">
        <v>1015</v>
      </c>
      <c r="E30" s="149" t="s">
        <v>938</v>
      </c>
      <c r="F30" s="73" t="s">
        <v>1016</v>
      </c>
      <c r="G30" s="73" t="s">
        <v>1017</v>
      </c>
      <c r="H30" s="73"/>
      <c r="I30" s="73"/>
      <c r="J30" s="147"/>
      <c r="K30" s="148"/>
      <c r="L30" s="144"/>
      <c r="M30" s="73"/>
    </row>
    <row r="31" spans="1:13" x14ac:dyDescent="0.3">
      <c r="A31" s="50">
        <v>10</v>
      </c>
      <c r="B31" s="252"/>
      <c r="C31" s="72"/>
      <c r="D31" s="145" t="s">
        <v>1018</v>
      </c>
      <c r="E31" s="149" t="s">
        <v>938</v>
      </c>
      <c r="F31" s="73" t="s">
        <v>1019</v>
      </c>
      <c r="G31" s="73" t="s">
        <v>1020</v>
      </c>
      <c r="H31" s="73"/>
      <c r="I31" s="73"/>
      <c r="J31" s="147"/>
      <c r="K31" s="148"/>
      <c r="L31" s="144"/>
      <c r="M31" s="73"/>
    </row>
    <row r="32" spans="1:13" x14ac:dyDescent="0.3">
      <c r="A32" s="50">
        <v>11</v>
      </c>
      <c r="B32" s="252"/>
      <c r="C32" s="72"/>
      <c r="D32" s="145" t="s">
        <v>1021</v>
      </c>
      <c r="E32" s="149" t="s">
        <v>938</v>
      </c>
      <c r="F32" s="73" t="s">
        <v>1022</v>
      </c>
      <c r="G32" s="73" t="s">
        <v>1023</v>
      </c>
      <c r="H32" s="73"/>
      <c r="I32" s="73"/>
      <c r="J32" s="147"/>
      <c r="K32" s="148"/>
      <c r="L32" s="144"/>
      <c r="M32" s="73"/>
    </row>
    <row r="33" spans="1:13" x14ac:dyDescent="0.3">
      <c r="A33" s="50">
        <v>12</v>
      </c>
      <c r="B33" s="252"/>
      <c r="C33" s="72"/>
      <c r="D33" s="145" t="s">
        <v>1024</v>
      </c>
      <c r="E33" s="149" t="s">
        <v>938</v>
      </c>
      <c r="F33" s="73" t="s">
        <v>1025</v>
      </c>
      <c r="G33" s="73" t="s">
        <v>1026</v>
      </c>
      <c r="H33" s="73"/>
      <c r="I33" s="73"/>
      <c r="J33" s="147"/>
      <c r="K33" s="148"/>
      <c r="L33" s="144">
        <v>3</v>
      </c>
      <c r="M33" s="73"/>
    </row>
    <row r="34" spans="1:13" ht="14.4" thickBot="1" x14ac:dyDescent="0.35">
      <c r="A34" s="74">
        <v>13</v>
      </c>
      <c r="B34" s="253"/>
      <c r="C34" s="61"/>
      <c r="D34" s="87" t="s">
        <v>1027</v>
      </c>
      <c r="E34" s="88" t="s">
        <v>938</v>
      </c>
      <c r="F34" s="89" t="s">
        <v>1028</v>
      </c>
      <c r="G34" s="89" t="s">
        <v>1029</v>
      </c>
      <c r="H34" s="89"/>
      <c r="I34" s="89"/>
      <c r="J34" s="90"/>
      <c r="K34" s="91"/>
      <c r="L34" s="99"/>
      <c r="M34" s="89"/>
    </row>
    <row r="35" spans="1:13" x14ac:dyDescent="0.3">
      <c r="K35" s="44">
        <v>14</v>
      </c>
      <c r="L35" s="101">
        <f>SUM(L6:L34)</f>
        <v>71</v>
      </c>
    </row>
  </sheetData>
  <mergeCells count="9">
    <mergeCell ref="L13:L16"/>
    <mergeCell ref="B19:B21"/>
    <mergeCell ref="B22:B34"/>
    <mergeCell ref="B1:J1"/>
    <mergeCell ref="B6:B9"/>
    <mergeCell ref="B10:B12"/>
    <mergeCell ref="B13:B18"/>
    <mergeCell ref="F13:F16"/>
    <mergeCell ref="G13:G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10586-479C-4D51-85C7-8B660ADF9459}">
  <sheetPr>
    <tabColor rgb="FF92D050"/>
  </sheetPr>
  <dimension ref="A2:AA101"/>
  <sheetViews>
    <sheetView topLeftCell="P1" zoomScale="80" zoomScaleNormal="80" workbookViewId="0">
      <selection activeCell="V17" sqref="V17"/>
    </sheetView>
  </sheetViews>
  <sheetFormatPr baseColWidth="10" defaultRowHeight="14.4" x14ac:dyDescent="0.3"/>
  <cols>
    <col min="1" max="1" width="6.5546875" customWidth="1"/>
    <col min="2" max="2" width="43.88671875" customWidth="1"/>
    <col min="3" max="3" width="9.5546875" customWidth="1"/>
    <col min="4" max="4" width="10.33203125" customWidth="1"/>
    <col min="5" max="5" width="26.5546875" customWidth="1"/>
    <col min="8" max="8" width="18.6640625" customWidth="1"/>
    <col min="9" max="9" width="22.44140625" customWidth="1"/>
    <col min="10" max="10" width="18.33203125" customWidth="1"/>
    <col min="11" max="11" width="27.33203125" customWidth="1"/>
    <col min="12" max="14" width="18.33203125" customWidth="1"/>
    <col min="15" max="15" width="50.33203125" customWidth="1"/>
    <col min="16" max="16" width="39.44140625" customWidth="1"/>
    <col min="17" max="17" width="62.44140625" customWidth="1"/>
    <col min="19" max="19" width="17.33203125" customWidth="1"/>
    <col min="20" max="20" width="15.33203125" customWidth="1"/>
    <col min="21" max="21" width="16.33203125" customWidth="1"/>
    <col min="22" max="22" width="16.109375" customWidth="1"/>
  </cols>
  <sheetData>
    <row r="2" spans="1:27" s="8" customFormat="1" ht="36.6" thickBot="1" x14ac:dyDescent="0.35">
      <c r="A2" s="9" t="s">
        <v>834</v>
      </c>
      <c r="B2" s="10" t="s">
        <v>835</v>
      </c>
      <c r="C2" s="10" t="s">
        <v>836</v>
      </c>
      <c r="D2" s="10" t="s">
        <v>837</v>
      </c>
      <c r="E2" s="10" t="s">
        <v>838</v>
      </c>
      <c r="F2" s="10" t="s">
        <v>839</v>
      </c>
      <c r="G2" s="11" t="s">
        <v>840</v>
      </c>
      <c r="H2" s="11" t="s">
        <v>841</v>
      </c>
      <c r="I2" s="11" t="s">
        <v>842</v>
      </c>
      <c r="J2" s="11" t="s">
        <v>1036</v>
      </c>
      <c r="K2" s="266" t="s">
        <v>1035</v>
      </c>
      <c r="L2" s="267"/>
      <c r="M2" s="267"/>
      <c r="N2" s="267"/>
      <c r="O2" s="10" t="s">
        <v>843</v>
      </c>
      <c r="P2" s="12" t="s">
        <v>844</v>
      </c>
      <c r="Q2" s="11" t="s">
        <v>845</v>
      </c>
      <c r="R2" s="12" t="s">
        <v>846</v>
      </c>
      <c r="S2" s="10" t="s">
        <v>847</v>
      </c>
      <c r="T2" s="10" t="s">
        <v>848</v>
      </c>
      <c r="U2" s="10" t="s">
        <v>849</v>
      </c>
      <c r="V2" s="10" t="s">
        <v>850</v>
      </c>
      <c r="W2" s="10" t="s">
        <v>851</v>
      </c>
      <c r="X2" s="10" t="s">
        <v>852</v>
      </c>
      <c r="Y2" s="10" t="s">
        <v>853</v>
      </c>
      <c r="Z2" s="10" t="s">
        <v>854</v>
      </c>
      <c r="AA2" s="13" t="s">
        <v>855</v>
      </c>
    </row>
    <row r="3" spans="1:27" x14ac:dyDescent="0.3">
      <c r="A3">
        <v>1</v>
      </c>
      <c r="B3" t="s">
        <v>251</v>
      </c>
      <c r="C3" t="s">
        <v>856</v>
      </c>
      <c r="D3" t="s">
        <v>856</v>
      </c>
      <c r="E3" s="1" t="s">
        <v>2</v>
      </c>
      <c r="F3" t="s">
        <v>856</v>
      </c>
      <c r="G3" t="s">
        <v>4</v>
      </c>
      <c r="H3" t="s">
        <v>32</v>
      </c>
      <c r="I3" t="s">
        <v>50</v>
      </c>
      <c r="J3" t="s">
        <v>1037</v>
      </c>
      <c r="K3" s="11" t="s">
        <v>1037</v>
      </c>
      <c r="L3" s="11" t="s">
        <v>1038</v>
      </c>
      <c r="M3" s="11" t="s">
        <v>971</v>
      </c>
      <c r="N3" s="11" t="s">
        <v>1039</v>
      </c>
      <c r="O3" s="5" t="s">
        <v>7</v>
      </c>
      <c r="P3" s="1" t="s">
        <v>8</v>
      </c>
      <c r="Q3" s="16" t="s">
        <v>8</v>
      </c>
      <c r="R3" t="s">
        <v>856</v>
      </c>
      <c r="S3" t="s">
        <v>21</v>
      </c>
      <c r="T3" t="s">
        <v>11</v>
      </c>
      <c r="U3" t="s">
        <v>11</v>
      </c>
      <c r="V3" t="s">
        <v>11</v>
      </c>
      <c r="AA3" t="s">
        <v>17</v>
      </c>
    </row>
    <row r="4" spans="1:27" x14ac:dyDescent="0.3">
      <c r="B4" t="s">
        <v>0</v>
      </c>
      <c r="E4" t="s">
        <v>719</v>
      </c>
      <c r="G4" t="s">
        <v>857</v>
      </c>
      <c r="H4" t="s">
        <v>63</v>
      </c>
      <c r="I4" t="s">
        <v>42</v>
      </c>
      <c r="J4" t="s">
        <v>1038</v>
      </c>
      <c r="K4" s="102"/>
      <c r="L4" s="102"/>
      <c r="M4" s="102"/>
      <c r="N4" s="102"/>
      <c r="P4" s="1"/>
      <c r="Q4" s="24" t="s">
        <v>3</v>
      </c>
      <c r="S4" t="s">
        <v>34</v>
      </c>
      <c r="T4" t="s">
        <v>35</v>
      </c>
      <c r="U4" t="s">
        <v>35</v>
      </c>
      <c r="V4" t="s">
        <v>35</v>
      </c>
      <c r="AA4" t="s">
        <v>626</v>
      </c>
    </row>
    <row r="5" spans="1:27" x14ac:dyDescent="0.3">
      <c r="B5" t="s">
        <v>410</v>
      </c>
      <c r="E5" t="s">
        <v>357</v>
      </c>
      <c r="G5" t="s">
        <v>49</v>
      </c>
      <c r="H5" t="s">
        <v>5</v>
      </c>
      <c r="I5" t="s">
        <v>566</v>
      </c>
      <c r="J5" t="s">
        <v>971</v>
      </c>
      <c r="K5" s="102"/>
      <c r="L5" s="102"/>
      <c r="M5" s="102"/>
      <c r="N5" s="102"/>
      <c r="P5" s="1"/>
      <c r="Q5" s="24" t="s">
        <v>1535</v>
      </c>
      <c r="S5" t="s">
        <v>78</v>
      </c>
      <c r="T5" t="s">
        <v>12</v>
      </c>
      <c r="U5" t="s">
        <v>12</v>
      </c>
      <c r="V5" t="s">
        <v>12</v>
      </c>
    </row>
    <row r="6" spans="1:27" ht="29.4" thickBot="1" x14ac:dyDescent="0.35">
      <c r="B6" t="s">
        <v>230</v>
      </c>
      <c r="E6" t="s">
        <v>31</v>
      </c>
      <c r="G6" s="2" t="s">
        <v>859</v>
      </c>
      <c r="H6" t="s">
        <v>359</v>
      </c>
      <c r="I6" t="s">
        <v>718</v>
      </c>
      <c r="J6" s="4" t="s">
        <v>982</v>
      </c>
      <c r="K6" s="15" t="s">
        <v>1040</v>
      </c>
      <c r="L6" s="15" t="s">
        <v>1045</v>
      </c>
      <c r="M6" s="15" t="s">
        <v>1049</v>
      </c>
      <c r="N6" s="15" t="s">
        <v>1051</v>
      </c>
      <c r="P6" s="1"/>
      <c r="Q6" s="17" t="s">
        <v>37</v>
      </c>
      <c r="S6" t="s">
        <v>10</v>
      </c>
      <c r="T6" t="s">
        <v>1767</v>
      </c>
      <c r="U6" t="s">
        <v>1767</v>
      </c>
      <c r="V6" t="s">
        <v>13</v>
      </c>
    </row>
    <row r="7" spans="1:27" ht="43.2" x14ac:dyDescent="0.3">
      <c r="B7" t="s">
        <v>815</v>
      </c>
      <c r="C7" t="s">
        <v>856</v>
      </c>
      <c r="D7" t="s">
        <v>856</v>
      </c>
      <c r="E7" t="s">
        <v>1406</v>
      </c>
      <c r="F7" t="s">
        <v>856</v>
      </c>
      <c r="G7" t="s">
        <v>359</v>
      </c>
      <c r="I7" t="s">
        <v>81</v>
      </c>
      <c r="J7" t="s">
        <v>15</v>
      </c>
      <c r="K7" s="15" t="s">
        <v>1041</v>
      </c>
      <c r="L7" s="15" t="s">
        <v>1046</v>
      </c>
      <c r="M7" s="15" t="s">
        <v>1050</v>
      </c>
      <c r="N7" s="15"/>
      <c r="O7" s="5" t="s">
        <v>103</v>
      </c>
      <c r="P7" s="1" t="s">
        <v>104</v>
      </c>
      <c r="Q7" s="6" t="s">
        <v>858</v>
      </c>
      <c r="R7" t="s">
        <v>856</v>
      </c>
      <c r="S7" t="s">
        <v>1767</v>
      </c>
      <c r="V7" t="s">
        <v>14</v>
      </c>
    </row>
    <row r="8" spans="1:27" ht="43.2" x14ac:dyDescent="0.3">
      <c r="B8" t="s">
        <v>861</v>
      </c>
      <c r="C8" t="s">
        <v>856</v>
      </c>
      <c r="D8" t="s">
        <v>856</v>
      </c>
      <c r="E8" t="s">
        <v>714</v>
      </c>
      <c r="F8" t="s">
        <v>856</v>
      </c>
      <c r="H8" t="s">
        <v>241</v>
      </c>
      <c r="I8" s="4" t="s">
        <v>33</v>
      </c>
      <c r="J8" s="4"/>
      <c r="K8" s="15" t="s">
        <v>1042</v>
      </c>
      <c r="L8" s="15" t="s">
        <v>1047</v>
      </c>
      <c r="M8" s="15"/>
      <c r="N8" s="15"/>
      <c r="O8" s="5" t="s">
        <v>1659</v>
      </c>
      <c r="P8" s="1" t="s">
        <v>64</v>
      </c>
      <c r="Q8" s="6" t="s">
        <v>104</v>
      </c>
      <c r="R8" t="s">
        <v>856</v>
      </c>
    </row>
    <row r="9" spans="1:27" ht="28.8" x14ac:dyDescent="0.3">
      <c r="B9" t="s">
        <v>154</v>
      </c>
      <c r="C9" t="s">
        <v>856</v>
      </c>
      <c r="D9" t="s">
        <v>856</v>
      </c>
      <c r="E9" t="s">
        <v>294</v>
      </c>
      <c r="F9" t="s">
        <v>856</v>
      </c>
      <c r="I9" t="s">
        <v>863</v>
      </c>
      <c r="K9" s="15" t="s">
        <v>1043</v>
      </c>
      <c r="L9" s="15" t="s">
        <v>1048</v>
      </c>
      <c r="M9" s="15"/>
      <c r="N9" s="15"/>
      <c r="O9" s="5" t="s">
        <v>781</v>
      </c>
      <c r="P9" s="1" t="s">
        <v>787</v>
      </c>
      <c r="Q9" s="6" t="s">
        <v>152</v>
      </c>
      <c r="R9" t="s">
        <v>856</v>
      </c>
    </row>
    <row r="10" spans="1:27" ht="15" thickBot="1" x14ac:dyDescent="0.35">
      <c r="B10" t="s">
        <v>862</v>
      </c>
      <c r="C10" t="s">
        <v>856</v>
      </c>
      <c r="D10" t="s">
        <v>856</v>
      </c>
      <c r="E10" t="s">
        <v>61</v>
      </c>
      <c r="F10" t="s">
        <v>856</v>
      </c>
      <c r="I10" t="s">
        <v>865</v>
      </c>
      <c r="K10" s="15" t="s">
        <v>1044</v>
      </c>
      <c r="L10" s="15"/>
      <c r="M10" s="15"/>
      <c r="N10" s="15"/>
      <c r="O10" s="5" t="s">
        <v>303</v>
      </c>
      <c r="P10" s="1" t="s">
        <v>297</v>
      </c>
      <c r="Q10" s="6" t="s">
        <v>174</v>
      </c>
      <c r="R10" t="s">
        <v>856</v>
      </c>
    </row>
    <row r="11" spans="1:27" ht="15" thickBot="1" x14ac:dyDescent="0.35">
      <c r="B11" t="s">
        <v>587</v>
      </c>
      <c r="C11" t="s">
        <v>856</v>
      </c>
      <c r="D11" t="s">
        <v>856</v>
      </c>
      <c r="E11" t="s">
        <v>713</v>
      </c>
      <c r="F11" t="s">
        <v>856</v>
      </c>
      <c r="I11" t="s">
        <v>866</v>
      </c>
      <c r="K11" s="14"/>
      <c r="L11" s="14"/>
      <c r="M11" s="14"/>
      <c r="N11" s="14"/>
      <c r="O11" s="5" t="s">
        <v>344</v>
      </c>
      <c r="P11" s="1" t="s">
        <v>345</v>
      </c>
      <c r="Q11" s="6" t="s">
        <v>127</v>
      </c>
      <c r="R11" t="s">
        <v>856</v>
      </c>
      <c r="S11" s="30" t="s">
        <v>1282</v>
      </c>
      <c r="T11" s="31"/>
      <c r="U11" s="31"/>
      <c r="V11" s="32"/>
    </row>
    <row r="12" spans="1:27" ht="15" thickBot="1" x14ac:dyDescent="0.35">
      <c r="B12" t="s">
        <v>23</v>
      </c>
      <c r="C12" t="s">
        <v>856</v>
      </c>
      <c r="D12" t="s">
        <v>856</v>
      </c>
      <c r="E12" t="s">
        <v>326</v>
      </c>
      <c r="I12" t="s">
        <v>73</v>
      </c>
      <c r="K12" s="14"/>
      <c r="L12" s="14"/>
      <c r="M12" s="14"/>
      <c r="N12" s="14"/>
      <c r="O12" s="5" t="s">
        <v>366</v>
      </c>
      <c r="P12" s="1" t="s">
        <v>864</v>
      </c>
      <c r="Q12" s="6" t="s">
        <v>867</v>
      </c>
      <c r="R12" t="s">
        <v>856</v>
      </c>
      <c r="S12" s="10" t="s">
        <v>847</v>
      </c>
      <c r="T12" s="10" t="s">
        <v>848</v>
      </c>
      <c r="U12" s="10" t="s">
        <v>849</v>
      </c>
      <c r="V12" s="10" t="s">
        <v>850</v>
      </c>
    </row>
    <row r="13" spans="1:27" ht="15" thickBot="1" x14ac:dyDescent="0.35">
      <c r="B13" t="s">
        <v>294</v>
      </c>
      <c r="C13" t="s">
        <v>856</v>
      </c>
      <c r="D13" t="s">
        <v>856</v>
      </c>
      <c r="I13" t="s">
        <v>590</v>
      </c>
      <c r="K13" s="14"/>
      <c r="L13" s="14"/>
      <c r="M13" s="14"/>
      <c r="N13" s="14"/>
      <c r="O13" s="5" t="s">
        <v>362</v>
      </c>
      <c r="P13" s="1" t="s">
        <v>363</v>
      </c>
      <c r="Q13" s="1" t="s">
        <v>860</v>
      </c>
      <c r="R13" t="s">
        <v>856</v>
      </c>
      <c r="S13" s="33" t="s">
        <v>21</v>
      </c>
      <c r="T13" s="34" t="s">
        <v>11</v>
      </c>
      <c r="U13" s="35" t="s">
        <v>11</v>
      </c>
      <c r="V13" s="38" t="str">
        <f t="shared" ref="V13:V18" si="0">IF(OR(S13="RESERVADO",AND(OR(T13="ALTA",T13="NO CLASIFICADO"),OR(U13="ALTA",U13="NO CLASIFICADO"))),"ALTA",
IF(OR(S13="CLASIFICADO",AND(T13="MEDIA",U13="MEDIA"),AND(T13="MEDIA",U13="ALTA"),AND(T13="ALTA",U13="MEDIA"),AND(T13="BAJA",U13="ALTA"),AND(T13="ALTA",U13="ALTA"),AND(T13="ALTA",U13="BAJA")),"MEDIA",
IF(OR(S13="PÚBLICO",T13="BAJA",U13="BAJA"),"BAJA","")))</f>
        <v>BAJA</v>
      </c>
      <c r="Y13" t="s">
        <v>241</v>
      </c>
    </row>
    <row r="14" spans="1:27" x14ac:dyDescent="0.3">
      <c r="B14" t="s">
        <v>492</v>
      </c>
      <c r="C14" t="s">
        <v>856</v>
      </c>
      <c r="D14" t="s">
        <v>856</v>
      </c>
      <c r="I14" t="s">
        <v>779</v>
      </c>
      <c r="K14" s="14"/>
      <c r="L14" s="14"/>
      <c r="M14" s="14"/>
      <c r="N14" s="14"/>
      <c r="O14" s="5" t="s">
        <v>403</v>
      </c>
      <c r="P14" s="1" t="s">
        <v>404</v>
      </c>
      <c r="Q14" s="16" t="s">
        <v>51</v>
      </c>
      <c r="R14" t="s">
        <v>856</v>
      </c>
      <c r="S14" s="36" t="s">
        <v>21</v>
      </c>
      <c r="T14" s="28" t="s">
        <v>11</v>
      </c>
      <c r="U14" s="29" t="s">
        <v>35</v>
      </c>
      <c r="V14" s="38" t="str">
        <f t="shared" si="0"/>
        <v>BAJA</v>
      </c>
      <c r="Y14" t="s">
        <v>241</v>
      </c>
    </row>
    <row r="15" spans="1:27" x14ac:dyDescent="0.3">
      <c r="B15" t="s">
        <v>305</v>
      </c>
      <c r="C15" t="s">
        <v>856</v>
      </c>
      <c r="D15" t="s">
        <v>856</v>
      </c>
      <c r="I15" t="s">
        <v>359</v>
      </c>
      <c r="K15" s="14"/>
      <c r="L15" s="14"/>
      <c r="M15" s="14"/>
      <c r="N15" s="14"/>
      <c r="O15" s="5" t="s">
        <v>896</v>
      </c>
      <c r="P15" s="1" t="s">
        <v>404</v>
      </c>
      <c r="Q15" s="18" t="s">
        <v>64</v>
      </c>
      <c r="R15" t="s">
        <v>856</v>
      </c>
      <c r="S15" s="37" t="s">
        <v>21</v>
      </c>
      <c r="T15" s="26" t="s">
        <v>11</v>
      </c>
      <c r="U15" s="27" t="s">
        <v>12</v>
      </c>
      <c r="V15" s="38" t="str">
        <f t="shared" si="0"/>
        <v>MEDIA</v>
      </c>
      <c r="Y15" t="s">
        <v>241</v>
      </c>
    </row>
    <row r="16" spans="1:27" x14ac:dyDescent="0.3">
      <c r="B16" t="s">
        <v>60</v>
      </c>
      <c r="C16" t="s">
        <v>856</v>
      </c>
      <c r="D16" t="s">
        <v>856</v>
      </c>
      <c r="I16" s="3" t="s">
        <v>102</v>
      </c>
      <c r="J16" s="3"/>
      <c r="K16" s="14"/>
      <c r="L16" s="14"/>
      <c r="M16" s="14"/>
      <c r="N16" s="14"/>
      <c r="O16" s="5" t="s">
        <v>245</v>
      </c>
      <c r="P16" s="1" t="s">
        <v>246</v>
      </c>
      <c r="Q16" s="18" t="s">
        <v>69</v>
      </c>
      <c r="R16" t="s">
        <v>856</v>
      </c>
      <c r="S16" s="36" t="s">
        <v>21</v>
      </c>
      <c r="T16" s="28" t="s">
        <v>35</v>
      </c>
      <c r="U16" s="29" t="s">
        <v>11</v>
      </c>
      <c r="V16" s="38" t="str">
        <f t="shared" si="0"/>
        <v>BAJA</v>
      </c>
      <c r="Y16" t="s">
        <v>241</v>
      </c>
    </row>
    <row r="17" spans="2:25" x14ac:dyDescent="0.3">
      <c r="B17" t="s">
        <v>829</v>
      </c>
      <c r="C17" t="s">
        <v>856</v>
      </c>
      <c r="D17" t="s">
        <v>856</v>
      </c>
      <c r="I17" s="3" t="s">
        <v>1565</v>
      </c>
      <c r="J17" s="3"/>
      <c r="K17" s="14"/>
      <c r="L17" s="14"/>
      <c r="M17" s="14"/>
      <c r="N17" s="14"/>
      <c r="O17" s="5" t="s">
        <v>897</v>
      </c>
      <c r="P17" s="1" t="s">
        <v>404</v>
      </c>
      <c r="Q17" s="18" t="s">
        <v>76</v>
      </c>
      <c r="R17" t="s">
        <v>856</v>
      </c>
      <c r="S17" s="37" t="s">
        <v>21</v>
      </c>
      <c r="T17" s="26" t="s">
        <v>35</v>
      </c>
      <c r="U17" s="27" t="s">
        <v>35</v>
      </c>
      <c r="V17" s="38" t="str">
        <f t="shared" si="0"/>
        <v>MEDIA</v>
      </c>
    </row>
    <row r="18" spans="2:25" x14ac:dyDescent="0.3">
      <c r="B18" t="s">
        <v>288</v>
      </c>
      <c r="C18" t="s">
        <v>856</v>
      </c>
      <c r="D18" t="s">
        <v>856</v>
      </c>
      <c r="I18" t="s">
        <v>868</v>
      </c>
      <c r="K18" s="3"/>
      <c r="L18" s="3"/>
      <c r="M18" s="3"/>
      <c r="N18" s="3"/>
      <c r="O18" s="5" t="s">
        <v>296</v>
      </c>
      <c r="P18" s="1" t="s">
        <v>297</v>
      </c>
      <c r="Q18" s="18" t="s">
        <v>56</v>
      </c>
      <c r="R18" t="s">
        <v>856</v>
      </c>
      <c r="S18" s="37" t="s">
        <v>21</v>
      </c>
      <c r="T18" s="26" t="s">
        <v>35</v>
      </c>
      <c r="U18" s="27" t="s">
        <v>12</v>
      </c>
      <c r="V18" s="38" t="str">
        <f t="shared" si="0"/>
        <v>MEDIA</v>
      </c>
      <c r="Y18" t="s">
        <v>241</v>
      </c>
    </row>
    <row r="19" spans="2:25" x14ac:dyDescent="0.3">
      <c r="B19" t="s">
        <v>158</v>
      </c>
      <c r="I19" t="s">
        <v>869</v>
      </c>
      <c r="K19" s="3"/>
      <c r="L19" s="3"/>
      <c r="M19" s="3"/>
      <c r="N19" s="3"/>
      <c r="O19" s="5" t="s">
        <v>1485</v>
      </c>
      <c r="P19" s="1" t="s">
        <v>1507</v>
      </c>
      <c r="Q19" s="18" t="s">
        <v>1507</v>
      </c>
      <c r="S19" s="37"/>
      <c r="T19" s="26"/>
      <c r="U19" s="27"/>
      <c r="V19" s="38"/>
    </row>
    <row r="20" spans="2:25" ht="15" thickBot="1" x14ac:dyDescent="0.35">
      <c r="B20" t="s">
        <v>498</v>
      </c>
      <c r="C20" t="s">
        <v>856</v>
      </c>
      <c r="D20" t="s">
        <v>856</v>
      </c>
      <c r="I20" t="s">
        <v>870</v>
      </c>
      <c r="O20" s="5" t="s">
        <v>898</v>
      </c>
      <c r="P20" s="1" t="s">
        <v>404</v>
      </c>
      <c r="Q20" s="17" t="s">
        <v>93</v>
      </c>
      <c r="R20" t="s">
        <v>856</v>
      </c>
      <c r="S20" s="37" t="s">
        <v>21</v>
      </c>
      <c r="T20" s="26" t="s">
        <v>12</v>
      </c>
      <c r="U20" s="27" t="s">
        <v>11</v>
      </c>
      <c r="V20" s="38" t="str">
        <f t="shared" ref="V20:V51" si="1">IF(OR(S20="RESERVADO",AND(OR(T20="ALTA",T20="NO CLASIFICADO"),OR(U20="ALTA",U20="NO CLASIFICADO"))),"ALTA",
IF(OR(S20="CLASIFICADO",AND(T20="MEDIA",U20="MEDIA"),AND(T20="MEDIA",U20="ALTA"),AND(T20="ALTA",U20="MEDIA"),AND(T20="BAJA",U20="ALTA"),AND(T20="ALTA",U20="ALTA"),AND(T20="ALTA",U20="BAJA")),"MEDIA",
IF(OR(S20="PÚBLICO",T20="BAJA",U20="BAJA"),"BAJA","")))</f>
        <v>MEDIA</v>
      </c>
    </row>
    <row r="21" spans="2:25" ht="15" thickBot="1" x14ac:dyDescent="0.35">
      <c r="B21" t="s">
        <v>265</v>
      </c>
      <c r="C21" t="s">
        <v>856</v>
      </c>
      <c r="D21" t="s">
        <v>856</v>
      </c>
      <c r="I21" t="s">
        <v>871</v>
      </c>
      <c r="O21" s="5" t="s">
        <v>308</v>
      </c>
      <c r="P21" s="1" t="s">
        <v>309</v>
      </c>
      <c r="Q21" s="1" t="s">
        <v>860</v>
      </c>
      <c r="R21" t="s">
        <v>856</v>
      </c>
      <c r="S21" s="37" t="s">
        <v>21</v>
      </c>
      <c r="T21" s="26" t="s">
        <v>12</v>
      </c>
      <c r="U21" s="27" t="s">
        <v>35</v>
      </c>
      <c r="V21" s="38" t="str">
        <f t="shared" si="1"/>
        <v>MEDIA</v>
      </c>
    </row>
    <row r="22" spans="2:25" x14ac:dyDescent="0.3">
      <c r="B22" t="s">
        <v>18</v>
      </c>
      <c r="C22" t="s">
        <v>856</v>
      </c>
      <c r="D22" t="s">
        <v>856</v>
      </c>
      <c r="I22" t="s">
        <v>872</v>
      </c>
      <c r="O22" s="5" t="s">
        <v>899</v>
      </c>
      <c r="P22" s="1" t="s">
        <v>104</v>
      </c>
      <c r="Q22" s="16" t="s">
        <v>787</v>
      </c>
      <c r="R22" t="s">
        <v>856</v>
      </c>
      <c r="S22" s="37" t="s">
        <v>21</v>
      </c>
      <c r="T22" s="26" t="s">
        <v>12</v>
      </c>
      <c r="U22" s="27" t="s">
        <v>12</v>
      </c>
      <c r="V22" s="38" t="str">
        <f t="shared" si="1"/>
        <v>ALTA</v>
      </c>
      <c r="W22" t="s">
        <v>35</v>
      </c>
    </row>
    <row r="23" spans="2:25" ht="16.95" customHeight="1" x14ac:dyDescent="0.3">
      <c r="B23" t="s">
        <v>162</v>
      </c>
      <c r="C23" t="s">
        <v>856</v>
      </c>
      <c r="D23" t="s">
        <v>856</v>
      </c>
      <c r="I23" t="s">
        <v>874</v>
      </c>
      <c r="O23" s="5" t="s">
        <v>557</v>
      </c>
      <c r="P23" s="1" t="s">
        <v>558</v>
      </c>
      <c r="Q23" s="18" t="s">
        <v>785</v>
      </c>
      <c r="R23" t="s">
        <v>856</v>
      </c>
      <c r="S23" s="37" t="s">
        <v>21</v>
      </c>
      <c r="T23" s="26" t="s">
        <v>1767</v>
      </c>
      <c r="U23" s="27" t="s">
        <v>11</v>
      </c>
      <c r="V23" s="38" t="str">
        <f t="shared" si="1"/>
        <v>BAJA</v>
      </c>
    </row>
    <row r="24" spans="2:25" ht="16.95" customHeight="1" x14ac:dyDescent="0.3">
      <c r="B24" t="s">
        <v>1056</v>
      </c>
      <c r="C24" t="s">
        <v>856</v>
      </c>
      <c r="D24" t="s">
        <v>856</v>
      </c>
      <c r="I24" s="1" t="s">
        <v>6</v>
      </c>
      <c r="J24" s="1"/>
      <c r="O24" s="5" t="s">
        <v>572</v>
      </c>
      <c r="P24" s="1" t="s">
        <v>573</v>
      </c>
      <c r="Q24" s="18" t="s">
        <v>782</v>
      </c>
      <c r="R24" t="s">
        <v>856</v>
      </c>
      <c r="S24" s="37" t="s">
        <v>21</v>
      </c>
      <c r="T24" s="26" t="s">
        <v>1767</v>
      </c>
      <c r="U24" s="29" t="s">
        <v>35</v>
      </c>
      <c r="V24" s="38" t="str">
        <f t="shared" si="1"/>
        <v>BAJA</v>
      </c>
    </row>
    <row r="25" spans="2:25" ht="16.95" customHeight="1" thickBot="1" x14ac:dyDescent="0.35">
      <c r="B25" t="s">
        <v>101</v>
      </c>
      <c r="C25" t="s">
        <v>856</v>
      </c>
      <c r="D25" t="s">
        <v>856</v>
      </c>
      <c r="I25" t="s">
        <v>77</v>
      </c>
      <c r="O25" s="5" t="s">
        <v>592</v>
      </c>
      <c r="P25" s="1" t="s">
        <v>873</v>
      </c>
      <c r="Q25" s="18" t="s">
        <v>810</v>
      </c>
      <c r="R25" t="s">
        <v>856</v>
      </c>
      <c r="S25" s="39" t="s">
        <v>21</v>
      </c>
      <c r="T25" s="40" t="s">
        <v>1767</v>
      </c>
      <c r="U25" s="41" t="s">
        <v>12</v>
      </c>
      <c r="V25" s="38" t="str">
        <f t="shared" si="1"/>
        <v>ALTA</v>
      </c>
      <c r="W25" t="s">
        <v>35</v>
      </c>
    </row>
    <row r="26" spans="2:25" ht="16.95" customHeight="1" x14ac:dyDescent="0.3">
      <c r="B26" t="s">
        <v>30</v>
      </c>
      <c r="C26" t="s">
        <v>856</v>
      </c>
      <c r="D26" t="s">
        <v>856</v>
      </c>
      <c r="I26" t="s">
        <v>877</v>
      </c>
      <c r="K26" s="1"/>
      <c r="L26" s="1"/>
      <c r="M26" s="1"/>
      <c r="N26" s="1"/>
      <c r="O26" s="5" t="s">
        <v>875</v>
      </c>
      <c r="P26" s="1" t="s">
        <v>876</v>
      </c>
      <c r="Q26" s="18" t="s">
        <v>817</v>
      </c>
      <c r="R26" t="s">
        <v>856</v>
      </c>
      <c r="S26" s="33" t="s">
        <v>34</v>
      </c>
      <c r="T26" s="34" t="s">
        <v>11</v>
      </c>
      <c r="U26" s="35" t="s">
        <v>11</v>
      </c>
      <c r="V26" s="38" t="str">
        <f t="shared" si="1"/>
        <v>MEDIA</v>
      </c>
    </row>
    <row r="27" spans="2:25" ht="16.95" customHeight="1" thickBot="1" x14ac:dyDescent="0.35">
      <c r="B27" t="s">
        <v>167</v>
      </c>
      <c r="C27" t="s">
        <v>856</v>
      </c>
      <c r="D27" t="s">
        <v>856</v>
      </c>
      <c r="I27" t="s">
        <v>878</v>
      </c>
      <c r="O27" s="5" t="s">
        <v>711</v>
      </c>
      <c r="P27" s="1" t="s">
        <v>712</v>
      </c>
      <c r="Q27" s="17" t="s">
        <v>825</v>
      </c>
      <c r="R27" t="s">
        <v>856</v>
      </c>
      <c r="S27" s="37" t="s">
        <v>34</v>
      </c>
      <c r="T27" s="28" t="s">
        <v>11</v>
      </c>
      <c r="U27" s="29" t="s">
        <v>35</v>
      </c>
      <c r="V27" s="38" t="str">
        <f t="shared" si="1"/>
        <v>MEDIA</v>
      </c>
    </row>
    <row r="28" spans="2:25" ht="16.95" customHeight="1" thickBot="1" x14ac:dyDescent="0.35">
      <c r="B28" t="s">
        <v>510</v>
      </c>
      <c r="C28" t="s">
        <v>856</v>
      </c>
      <c r="D28" t="s">
        <v>856</v>
      </c>
      <c r="I28" t="s">
        <v>879</v>
      </c>
      <c r="O28" s="5" t="s">
        <v>716</v>
      </c>
      <c r="P28" s="1" t="s">
        <v>717</v>
      </c>
      <c r="Q28" s="1" t="s">
        <v>860</v>
      </c>
      <c r="R28" t="s">
        <v>856</v>
      </c>
      <c r="S28" s="37" t="s">
        <v>34</v>
      </c>
      <c r="T28" s="26" t="s">
        <v>11</v>
      </c>
      <c r="U28" s="27" t="s">
        <v>12</v>
      </c>
      <c r="V28" s="38" t="str">
        <f t="shared" si="1"/>
        <v>MEDIA</v>
      </c>
    </row>
    <row r="29" spans="2:25" ht="16.95" customHeight="1" x14ac:dyDescent="0.3">
      <c r="B29" t="s">
        <v>89</v>
      </c>
      <c r="C29" t="s">
        <v>856</v>
      </c>
      <c r="D29" t="s">
        <v>856</v>
      </c>
      <c r="I29" t="s">
        <v>880</v>
      </c>
      <c r="O29" s="5" t="s">
        <v>721</v>
      </c>
      <c r="P29" s="1" t="s">
        <v>736</v>
      </c>
      <c r="Q29" s="16" t="s">
        <v>297</v>
      </c>
      <c r="R29" t="s">
        <v>856</v>
      </c>
      <c r="S29" s="37" t="s">
        <v>34</v>
      </c>
      <c r="T29" s="28" t="s">
        <v>35</v>
      </c>
      <c r="U29" s="29" t="s">
        <v>11</v>
      </c>
      <c r="V29" s="38" t="str">
        <f t="shared" si="1"/>
        <v>MEDIA</v>
      </c>
    </row>
    <row r="30" spans="2:25" ht="16.95" customHeight="1" thickBot="1" x14ac:dyDescent="0.35">
      <c r="B30" t="s">
        <v>357</v>
      </c>
      <c r="C30" t="s">
        <v>856</v>
      </c>
      <c r="D30" t="s">
        <v>856</v>
      </c>
      <c r="I30" t="s">
        <v>881</v>
      </c>
      <c r="O30" s="5" t="s">
        <v>832</v>
      </c>
      <c r="P30" s="1" t="s">
        <v>833</v>
      </c>
      <c r="Q30" s="17" t="s">
        <v>892</v>
      </c>
      <c r="R30" t="s">
        <v>856</v>
      </c>
      <c r="S30" s="37" t="s">
        <v>34</v>
      </c>
      <c r="T30" s="26" t="s">
        <v>35</v>
      </c>
      <c r="U30" s="27" t="s">
        <v>35</v>
      </c>
      <c r="V30" s="38" t="str">
        <f t="shared" si="1"/>
        <v>MEDIA</v>
      </c>
    </row>
    <row r="31" spans="2:25" ht="16.95" customHeight="1" x14ac:dyDescent="0.3">
      <c r="B31" t="s">
        <v>128</v>
      </c>
      <c r="C31" t="s">
        <v>856</v>
      </c>
      <c r="D31" t="s">
        <v>856</v>
      </c>
      <c r="I31" t="s">
        <v>882</v>
      </c>
      <c r="O31" s="5" t="s">
        <v>830</v>
      </c>
      <c r="P31" s="1" t="s">
        <v>831</v>
      </c>
      <c r="Q31" s="6" t="s">
        <v>304</v>
      </c>
      <c r="R31" t="s">
        <v>856</v>
      </c>
      <c r="S31" s="37" t="s">
        <v>34</v>
      </c>
      <c r="T31" s="26" t="s">
        <v>35</v>
      </c>
      <c r="U31" s="27" t="s">
        <v>12</v>
      </c>
      <c r="V31" s="38" t="str">
        <f t="shared" si="1"/>
        <v>MEDIA</v>
      </c>
    </row>
    <row r="32" spans="2:25" ht="15" thickBot="1" x14ac:dyDescent="0.35">
      <c r="B32" s="1" t="s">
        <v>2</v>
      </c>
      <c r="C32" t="s">
        <v>856</v>
      </c>
      <c r="D32" t="s">
        <v>856</v>
      </c>
      <c r="O32" s="5" t="s">
        <v>769</v>
      </c>
      <c r="P32" s="1" t="s">
        <v>770</v>
      </c>
      <c r="Q32" s="1" t="s">
        <v>860</v>
      </c>
      <c r="R32" t="s">
        <v>856</v>
      </c>
      <c r="S32" s="37" t="s">
        <v>34</v>
      </c>
      <c r="T32" s="26" t="s">
        <v>12</v>
      </c>
      <c r="U32" s="27" t="s">
        <v>11</v>
      </c>
      <c r="V32" s="38" t="str">
        <f t="shared" si="1"/>
        <v>MEDIA</v>
      </c>
    </row>
    <row r="33" spans="2:24" x14ac:dyDescent="0.3">
      <c r="B33" t="s">
        <v>141</v>
      </c>
      <c r="C33" t="s">
        <v>856</v>
      </c>
      <c r="D33" t="s">
        <v>856</v>
      </c>
      <c r="O33" s="5" t="s">
        <v>771</v>
      </c>
      <c r="P33" s="1" t="s">
        <v>772</v>
      </c>
      <c r="Q33" s="16" t="s">
        <v>345</v>
      </c>
      <c r="R33" t="s">
        <v>856</v>
      </c>
      <c r="S33" s="37" t="s">
        <v>34</v>
      </c>
      <c r="T33" s="26" t="s">
        <v>12</v>
      </c>
      <c r="U33" s="27" t="s">
        <v>35</v>
      </c>
      <c r="V33" s="38" t="str">
        <f t="shared" si="1"/>
        <v>MEDIA</v>
      </c>
    </row>
    <row r="34" spans="2:24" x14ac:dyDescent="0.3">
      <c r="B34" t="s">
        <v>713</v>
      </c>
      <c r="C34" t="s">
        <v>856</v>
      </c>
      <c r="D34" t="s">
        <v>856</v>
      </c>
      <c r="O34" s="5" t="s">
        <v>827</v>
      </c>
      <c r="P34" s="1" t="s">
        <v>828</v>
      </c>
      <c r="Q34" s="18" t="s">
        <v>900</v>
      </c>
      <c r="R34" t="s">
        <v>856</v>
      </c>
      <c r="S34" s="37" t="s">
        <v>34</v>
      </c>
      <c r="T34" s="26" t="s">
        <v>12</v>
      </c>
      <c r="U34" s="27" t="s">
        <v>12</v>
      </c>
      <c r="V34" s="38" t="str">
        <f t="shared" si="1"/>
        <v>ALTA</v>
      </c>
      <c r="W34" t="s">
        <v>35</v>
      </c>
    </row>
    <row r="35" spans="2:24" ht="26.4" x14ac:dyDescent="0.3">
      <c r="B35" t="s">
        <v>388</v>
      </c>
      <c r="C35" t="s">
        <v>856</v>
      </c>
      <c r="D35" t="s">
        <v>856</v>
      </c>
      <c r="O35" s="5" t="s">
        <v>773</v>
      </c>
      <c r="P35" s="1" t="s">
        <v>774</v>
      </c>
      <c r="Q35" s="18" t="s">
        <v>901</v>
      </c>
      <c r="R35" t="s">
        <v>856</v>
      </c>
      <c r="S35" s="37" t="s">
        <v>34</v>
      </c>
      <c r="T35" s="26" t="s">
        <v>1767</v>
      </c>
      <c r="U35" s="27" t="s">
        <v>11</v>
      </c>
      <c r="V35" s="38" t="str">
        <f t="shared" si="1"/>
        <v>MEDIA</v>
      </c>
      <c r="X35" t="s">
        <v>241</v>
      </c>
    </row>
    <row r="36" spans="2:24" ht="26.4" x14ac:dyDescent="0.3">
      <c r="B36" t="s">
        <v>27</v>
      </c>
      <c r="C36" t="s">
        <v>856</v>
      </c>
      <c r="D36" t="s">
        <v>856</v>
      </c>
      <c r="O36" s="5" t="s">
        <v>699</v>
      </c>
      <c r="P36" s="1" t="s">
        <v>700</v>
      </c>
      <c r="Q36" s="18" t="s">
        <v>353</v>
      </c>
      <c r="R36" t="s">
        <v>856</v>
      </c>
      <c r="S36" s="37" t="s">
        <v>34</v>
      </c>
      <c r="T36" s="26" t="s">
        <v>1767</v>
      </c>
      <c r="U36" s="29" t="s">
        <v>35</v>
      </c>
      <c r="V36" s="38" t="str">
        <f t="shared" si="1"/>
        <v>MEDIA</v>
      </c>
    </row>
    <row r="37" spans="2:24" ht="27" thickBot="1" x14ac:dyDescent="0.35">
      <c r="B37" t="s">
        <v>714</v>
      </c>
      <c r="C37" t="s">
        <v>856</v>
      </c>
      <c r="D37" t="s">
        <v>856</v>
      </c>
      <c r="Q37" s="18" t="s">
        <v>883</v>
      </c>
      <c r="R37" t="s">
        <v>856</v>
      </c>
      <c r="S37" s="39" t="s">
        <v>34</v>
      </c>
      <c r="T37" s="40" t="s">
        <v>1767</v>
      </c>
      <c r="U37" s="41" t="s">
        <v>12</v>
      </c>
      <c r="V37" s="38" t="str">
        <f t="shared" si="1"/>
        <v>ALTA</v>
      </c>
    </row>
    <row r="38" spans="2:24" x14ac:dyDescent="0.3">
      <c r="B38" t="s">
        <v>79</v>
      </c>
      <c r="C38" t="s">
        <v>856</v>
      </c>
      <c r="D38" t="s">
        <v>856</v>
      </c>
      <c r="Q38" s="19" t="s">
        <v>367</v>
      </c>
      <c r="R38" t="s">
        <v>856</v>
      </c>
      <c r="S38" s="33" t="s">
        <v>78</v>
      </c>
      <c r="T38" s="34" t="s">
        <v>11</v>
      </c>
      <c r="U38" s="35" t="s">
        <v>11</v>
      </c>
      <c r="V38" s="38" t="str">
        <f t="shared" si="1"/>
        <v>BAJA</v>
      </c>
      <c r="W38" t="s">
        <v>35</v>
      </c>
    </row>
    <row r="39" spans="2:24" ht="15" thickBot="1" x14ac:dyDescent="0.35">
      <c r="B39" t="s">
        <v>223</v>
      </c>
      <c r="C39" t="s">
        <v>856</v>
      </c>
      <c r="D39" t="s">
        <v>856</v>
      </c>
      <c r="O39" s="1"/>
      <c r="Q39" s="17" t="s">
        <v>884</v>
      </c>
      <c r="R39" t="s">
        <v>856</v>
      </c>
      <c r="S39" s="37" t="s">
        <v>78</v>
      </c>
      <c r="T39" s="28" t="s">
        <v>11</v>
      </c>
      <c r="U39" s="29" t="s">
        <v>35</v>
      </c>
      <c r="V39" s="38" t="str">
        <f t="shared" si="1"/>
        <v>BAJA</v>
      </c>
      <c r="W39" t="s">
        <v>35</v>
      </c>
    </row>
    <row r="40" spans="2:24" x14ac:dyDescent="0.3">
      <c r="B40" t="s">
        <v>514</v>
      </c>
      <c r="C40" t="s">
        <v>856</v>
      </c>
      <c r="D40" t="s">
        <v>856</v>
      </c>
      <c r="O40" s="1"/>
      <c r="Q40" s="1" t="s">
        <v>860</v>
      </c>
      <c r="R40" t="s">
        <v>856</v>
      </c>
      <c r="S40" s="37" t="s">
        <v>78</v>
      </c>
      <c r="T40" s="26" t="s">
        <v>11</v>
      </c>
      <c r="U40" s="27" t="s">
        <v>12</v>
      </c>
      <c r="V40" s="38" t="str">
        <f t="shared" si="1"/>
        <v>MEDIA</v>
      </c>
      <c r="W40" t="s">
        <v>241</v>
      </c>
    </row>
    <row r="41" spans="2:24" x14ac:dyDescent="0.3">
      <c r="B41" t="s">
        <v>516</v>
      </c>
      <c r="C41" t="s">
        <v>856</v>
      </c>
      <c r="D41" t="s">
        <v>856</v>
      </c>
      <c r="Q41" s="6" t="s">
        <v>864</v>
      </c>
      <c r="R41" t="s">
        <v>856</v>
      </c>
      <c r="S41" s="37" t="s">
        <v>78</v>
      </c>
      <c r="T41" s="28" t="s">
        <v>35</v>
      </c>
      <c r="U41" s="29" t="s">
        <v>11</v>
      </c>
      <c r="V41" s="38" t="str">
        <f t="shared" si="1"/>
        <v>BAJA</v>
      </c>
      <c r="W41" t="s">
        <v>35</v>
      </c>
    </row>
    <row r="42" spans="2:24" x14ac:dyDescent="0.3">
      <c r="B42" t="s">
        <v>519</v>
      </c>
      <c r="C42" t="s">
        <v>856</v>
      </c>
      <c r="D42" t="s">
        <v>856</v>
      </c>
      <c r="Q42" t="s">
        <v>394</v>
      </c>
      <c r="R42" t="s">
        <v>856</v>
      </c>
      <c r="S42" s="37" t="s">
        <v>78</v>
      </c>
      <c r="T42" s="26" t="s">
        <v>35</v>
      </c>
      <c r="U42" s="27" t="s">
        <v>35</v>
      </c>
      <c r="V42" s="38" t="str">
        <f t="shared" si="1"/>
        <v>MEDIA</v>
      </c>
      <c r="W42" t="s">
        <v>35</v>
      </c>
    </row>
    <row r="43" spans="2:24" x14ac:dyDescent="0.3">
      <c r="B43" t="s">
        <v>91</v>
      </c>
      <c r="C43" t="s">
        <v>856</v>
      </c>
      <c r="D43" t="s">
        <v>856</v>
      </c>
      <c r="Q43" t="s">
        <v>376</v>
      </c>
      <c r="R43" t="s">
        <v>856</v>
      </c>
      <c r="S43" s="37" t="s">
        <v>78</v>
      </c>
      <c r="T43" s="26" t="s">
        <v>35</v>
      </c>
      <c r="U43" s="27" t="s">
        <v>12</v>
      </c>
      <c r="V43" s="38" t="str">
        <f t="shared" si="1"/>
        <v>MEDIA</v>
      </c>
      <c r="W43" t="s">
        <v>241</v>
      </c>
    </row>
    <row r="44" spans="2:24" x14ac:dyDescent="0.3">
      <c r="B44" t="s">
        <v>15</v>
      </c>
      <c r="Q44" t="s">
        <v>389</v>
      </c>
      <c r="R44" t="s">
        <v>856</v>
      </c>
      <c r="S44" s="37" t="s">
        <v>78</v>
      </c>
      <c r="T44" s="26" t="s">
        <v>12</v>
      </c>
      <c r="U44" s="27" t="s">
        <v>11</v>
      </c>
      <c r="V44" s="38" t="str">
        <f t="shared" si="1"/>
        <v>MEDIA</v>
      </c>
    </row>
    <row r="45" spans="2:24" x14ac:dyDescent="0.3">
      <c r="B45" t="s">
        <v>819</v>
      </c>
      <c r="Q45" s="20" t="s">
        <v>367</v>
      </c>
      <c r="R45" t="s">
        <v>856</v>
      </c>
      <c r="S45" s="37" t="s">
        <v>78</v>
      </c>
      <c r="T45" s="26" t="s">
        <v>12</v>
      </c>
      <c r="U45" s="27" t="s">
        <v>35</v>
      </c>
      <c r="V45" s="38" t="str">
        <f t="shared" si="1"/>
        <v>MEDIA</v>
      </c>
    </row>
    <row r="46" spans="2:24" x14ac:dyDescent="0.3">
      <c r="B46" t="s">
        <v>1657</v>
      </c>
      <c r="Q46" t="s">
        <v>883</v>
      </c>
      <c r="S46" s="37" t="s">
        <v>78</v>
      </c>
      <c r="T46" s="26" t="s">
        <v>12</v>
      </c>
      <c r="U46" s="27" t="s">
        <v>12</v>
      </c>
      <c r="V46" s="38" t="str">
        <f t="shared" si="1"/>
        <v>ALTA</v>
      </c>
    </row>
    <row r="47" spans="2:24" ht="26.4" x14ac:dyDescent="0.3">
      <c r="B47" t="s">
        <v>379</v>
      </c>
      <c r="Q47" t="s">
        <v>884</v>
      </c>
      <c r="R47" t="s">
        <v>856</v>
      </c>
      <c r="S47" s="37" t="s">
        <v>78</v>
      </c>
      <c r="T47" s="26" t="s">
        <v>1767</v>
      </c>
      <c r="U47" s="27" t="s">
        <v>11</v>
      </c>
      <c r="V47" s="38" t="str">
        <f t="shared" si="1"/>
        <v>BAJA</v>
      </c>
    </row>
    <row r="48" spans="2:24" ht="27" thickBot="1" x14ac:dyDescent="0.35">
      <c r="B48" t="s">
        <v>326</v>
      </c>
      <c r="Q48" s="1" t="s">
        <v>860</v>
      </c>
      <c r="R48" t="s">
        <v>856</v>
      </c>
      <c r="S48" s="37" t="s">
        <v>78</v>
      </c>
      <c r="T48" s="26" t="s">
        <v>1767</v>
      </c>
      <c r="U48" s="29" t="s">
        <v>35</v>
      </c>
      <c r="V48" s="38" t="str">
        <f t="shared" si="1"/>
        <v/>
      </c>
    </row>
    <row r="49" spans="2:24" ht="27" thickBot="1" x14ac:dyDescent="0.35">
      <c r="B49" t="s">
        <v>61</v>
      </c>
      <c r="Q49" s="16" t="s">
        <v>363</v>
      </c>
      <c r="R49" t="s">
        <v>856</v>
      </c>
      <c r="S49" s="39" t="s">
        <v>78</v>
      </c>
      <c r="T49" s="40" t="s">
        <v>1767</v>
      </c>
      <c r="U49" s="41" t="s">
        <v>12</v>
      </c>
      <c r="V49" s="38" t="str">
        <f t="shared" si="1"/>
        <v>ALTA</v>
      </c>
    </row>
    <row r="50" spans="2:24" x14ac:dyDescent="0.3">
      <c r="B50" t="s">
        <v>677</v>
      </c>
      <c r="Q50" s="18" t="s">
        <v>885</v>
      </c>
      <c r="R50" t="s">
        <v>856</v>
      </c>
      <c r="S50" s="33" t="s">
        <v>10</v>
      </c>
      <c r="T50" s="34" t="s">
        <v>11</v>
      </c>
      <c r="U50" s="35" t="s">
        <v>11</v>
      </c>
      <c r="V50" s="38" t="str">
        <f t="shared" si="1"/>
        <v>ALTA</v>
      </c>
      <c r="W50" t="s">
        <v>35</v>
      </c>
    </row>
    <row r="51" spans="2:24" x14ac:dyDescent="0.3">
      <c r="B51" t="s">
        <v>53</v>
      </c>
      <c r="Q51" s="18" t="s">
        <v>886</v>
      </c>
      <c r="R51" t="s">
        <v>856</v>
      </c>
      <c r="S51" s="37" t="s">
        <v>10</v>
      </c>
      <c r="T51" s="28" t="s">
        <v>11</v>
      </c>
      <c r="U51" s="29" t="s">
        <v>35</v>
      </c>
      <c r="V51" s="38" t="str">
        <f t="shared" si="1"/>
        <v>ALTA</v>
      </c>
      <c r="W51" t="s">
        <v>35</v>
      </c>
    </row>
    <row r="52" spans="2:24" x14ac:dyDescent="0.3">
      <c r="B52" t="s">
        <v>350</v>
      </c>
      <c r="Q52" s="18"/>
      <c r="S52" s="37"/>
      <c r="T52" s="28"/>
      <c r="U52" s="29"/>
      <c r="V52" s="38"/>
    </row>
    <row r="53" spans="2:24" x14ac:dyDescent="0.3">
      <c r="B53" t="s">
        <v>272</v>
      </c>
      <c r="Q53" s="18" t="s">
        <v>887</v>
      </c>
      <c r="R53" t="s">
        <v>856</v>
      </c>
      <c r="S53" s="37" t="s">
        <v>10</v>
      </c>
      <c r="T53" s="26" t="s">
        <v>11</v>
      </c>
      <c r="U53" s="27" t="s">
        <v>12</v>
      </c>
      <c r="V53" s="38" t="str">
        <f t="shared" ref="V53:V74" si="2">IF(OR(S53="RESERVADO",AND(OR(T53="ALTA",T53="NO CLASIFICADO"),OR(U53="ALTA",U53="NO CLASIFICADO"))),"ALTA",
IF(OR(S53="CLASIFICADO",AND(T53="MEDIA",U53="MEDIA"),AND(T53="MEDIA",U53="ALTA"),AND(T53="ALTA",U53="MEDIA"),AND(T53="BAJA",U53="ALTA"),AND(T53="ALTA",U53="ALTA"),AND(T53="ALTA",U53="BAJA")),"MEDIA",
IF(OR(S53="PÚBLICO",T53="BAJA",U53="BAJA"),"BAJA","")))</f>
        <v>ALTA</v>
      </c>
      <c r="W53" t="s">
        <v>35</v>
      </c>
    </row>
    <row r="54" spans="2:24" x14ac:dyDescent="0.3">
      <c r="B54" t="s">
        <v>236</v>
      </c>
      <c r="Q54" s="21" t="s">
        <v>860</v>
      </c>
      <c r="R54" t="s">
        <v>856</v>
      </c>
      <c r="S54" s="37" t="s">
        <v>10</v>
      </c>
      <c r="T54" s="28" t="s">
        <v>35</v>
      </c>
      <c r="U54" s="29" t="s">
        <v>11</v>
      </c>
      <c r="V54" s="38" t="str">
        <f t="shared" si="2"/>
        <v>ALTA</v>
      </c>
      <c r="W54" t="s">
        <v>241</v>
      </c>
    </row>
    <row r="55" spans="2:24" x14ac:dyDescent="0.3">
      <c r="B55" t="s">
        <v>123</v>
      </c>
      <c r="Q55" s="18" t="s">
        <v>888</v>
      </c>
      <c r="R55" t="s">
        <v>856</v>
      </c>
      <c r="S55" s="37" t="s">
        <v>10</v>
      </c>
      <c r="T55" s="26" t="s">
        <v>35</v>
      </c>
      <c r="U55" s="27" t="s">
        <v>35</v>
      </c>
      <c r="V55" s="38" t="str">
        <f t="shared" si="2"/>
        <v>ALTA</v>
      </c>
    </row>
    <row r="56" spans="2:24" x14ac:dyDescent="0.3">
      <c r="B56" t="s">
        <v>46</v>
      </c>
      <c r="Q56" s="23" t="s">
        <v>883</v>
      </c>
      <c r="R56" t="s">
        <v>856</v>
      </c>
      <c r="S56" s="37" t="s">
        <v>10</v>
      </c>
      <c r="T56" s="26" t="s">
        <v>35</v>
      </c>
      <c r="U56" s="27" t="s">
        <v>12</v>
      </c>
      <c r="V56" s="38" t="str">
        <f t="shared" si="2"/>
        <v>ALTA</v>
      </c>
      <c r="X56" t="str">
        <f>IF(OR(S73="RESERVADO",S73="SENSIBLE",S73="NO CLASIFICADO",AND(OR(T73="ALTA",T73="NO CLASIFICADO"),OR(U73="ALTA",U73="NO CLASIFICADO"))),"ALTA",
IF(OR(S73="CLASIFICADO",AND(T73="MEDIA",U73="MEDIA"),AND(T73="MEDIA",U73="ALTA"),AND(T73="ALTA",U73="MEDIA"),AND(T73="BAJA",U73="ALTA"),AND(T73="ALTA",U73="ALTA"), AND(T73="ALTA",U73="BAJA")),"MEDIA",
IF(OR(S73="PÚBLICO",T73="BAJA",U73="BAJA"),"BAJA","")))</f>
        <v>ALTA</v>
      </c>
    </row>
    <row r="57" spans="2:24" ht="15" thickBot="1" x14ac:dyDescent="0.35">
      <c r="B57" t="s">
        <v>799</v>
      </c>
      <c r="Q57" s="22" t="s">
        <v>367</v>
      </c>
      <c r="R57" t="s">
        <v>856</v>
      </c>
      <c r="S57" s="37" t="s">
        <v>10</v>
      </c>
      <c r="T57" s="26" t="s">
        <v>12</v>
      </c>
      <c r="U57" s="27" t="s">
        <v>11</v>
      </c>
      <c r="V57" s="38" t="str">
        <f t="shared" si="2"/>
        <v>ALTA</v>
      </c>
    </row>
    <row r="58" spans="2:24" x14ac:dyDescent="0.3">
      <c r="B58" t="s">
        <v>118</v>
      </c>
      <c r="Q58" s="1" t="s">
        <v>860</v>
      </c>
      <c r="R58" t="s">
        <v>856</v>
      </c>
      <c r="S58" s="37" t="s">
        <v>10</v>
      </c>
      <c r="T58" s="26" t="s">
        <v>12</v>
      </c>
      <c r="U58" s="27" t="s">
        <v>35</v>
      </c>
      <c r="V58" s="38" t="str">
        <f t="shared" si="2"/>
        <v>ALTA</v>
      </c>
    </row>
    <row r="59" spans="2:24" x14ac:dyDescent="0.3">
      <c r="B59" t="s">
        <v>31</v>
      </c>
      <c r="Q59" s="7" t="s">
        <v>404</v>
      </c>
      <c r="R59" t="s">
        <v>856</v>
      </c>
      <c r="S59" s="37" t="s">
        <v>10</v>
      </c>
      <c r="T59" s="26" t="s">
        <v>12</v>
      </c>
      <c r="U59" s="27" t="s">
        <v>12</v>
      </c>
      <c r="V59" s="38" t="str">
        <f t="shared" si="2"/>
        <v>ALTA</v>
      </c>
    </row>
    <row r="60" spans="2:24" ht="26.4" x14ac:dyDescent="0.3">
      <c r="B60" t="s">
        <v>719</v>
      </c>
      <c r="Q60" t="s">
        <v>414</v>
      </c>
      <c r="R60" t="s">
        <v>856</v>
      </c>
      <c r="S60" s="37" t="s">
        <v>10</v>
      </c>
      <c r="T60" s="26" t="s">
        <v>1767</v>
      </c>
      <c r="U60" s="27" t="s">
        <v>11</v>
      </c>
      <c r="V60" s="38" t="str">
        <f t="shared" si="2"/>
        <v>ALTA</v>
      </c>
    </row>
    <row r="61" spans="2:24" ht="26.4" x14ac:dyDescent="0.3">
      <c r="B61" t="s">
        <v>94</v>
      </c>
      <c r="Q61" t="s">
        <v>487</v>
      </c>
      <c r="R61" t="s">
        <v>856</v>
      </c>
      <c r="S61" s="37" t="s">
        <v>10</v>
      </c>
      <c r="T61" s="26" t="s">
        <v>1767</v>
      </c>
      <c r="U61" s="29" t="s">
        <v>35</v>
      </c>
      <c r="V61" s="38" t="str">
        <f t="shared" si="2"/>
        <v>ALTA</v>
      </c>
    </row>
    <row r="62" spans="2:24" ht="27" thickBot="1" x14ac:dyDescent="0.35">
      <c r="B62" t="s">
        <v>449</v>
      </c>
      <c r="Q62" t="s">
        <v>534</v>
      </c>
      <c r="R62" t="s">
        <v>856</v>
      </c>
      <c r="S62" s="39" t="s">
        <v>10</v>
      </c>
      <c r="T62" s="40" t="s">
        <v>1767</v>
      </c>
      <c r="U62" s="41" t="s">
        <v>12</v>
      </c>
      <c r="V62" s="38" t="str">
        <f t="shared" si="2"/>
        <v>ALTA</v>
      </c>
    </row>
    <row r="63" spans="2:24" x14ac:dyDescent="0.3">
      <c r="Q63" t="s">
        <v>541</v>
      </c>
      <c r="R63" t="s">
        <v>856</v>
      </c>
      <c r="S63" s="33" t="s">
        <v>1767</v>
      </c>
      <c r="T63" s="34" t="s">
        <v>11</v>
      </c>
      <c r="U63" s="35" t="s">
        <v>11</v>
      </c>
      <c r="V63" s="38" t="str">
        <f t="shared" si="2"/>
        <v>BAJA</v>
      </c>
      <c r="W63" t="s">
        <v>14</v>
      </c>
    </row>
    <row r="64" spans="2:24" x14ac:dyDescent="0.3">
      <c r="Q64" t="s">
        <v>466</v>
      </c>
      <c r="R64" t="s">
        <v>856</v>
      </c>
      <c r="S64" s="37" t="s">
        <v>1767</v>
      </c>
      <c r="T64" s="28" t="s">
        <v>11</v>
      </c>
      <c r="U64" s="29" t="s">
        <v>35</v>
      </c>
      <c r="V64" s="38" t="str">
        <f t="shared" si="2"/>
        <v>BAJA</v>
      </c>
      <c r="W64" t="s">
        <v>14</v>
      </c>
    </row>
    <row r="65" spans="17:23" x14ac:dyDescent="0.3">
      <c r="Q65" t="s">
        <v>547</v>
      </c>
      <c r="R65" t="s">
        <v>856</v>
      </c>
      <c r="S65" s="37" t="s">
        <v>1767</v>
      </c>
      <c r="T65" s="26" t="s">
        <v>11</v>
      </c>
      <c r="U65" s="27" t="s">
        <v>12</v>
      </c>
      <c r="V65" s="38" t="str">
        <f t="shared" si="2"/>
        <v>MEDIA</v>
      </c>
      <c r="W65" t="s">
        <v>14</v>
      </c>
    </row>
    <row r="66" spans="17:23" x14ac:dyDescent="0.3">
      <c r="Q66" t="s">
        <v>431</v>
      </c>
      <c r="R66" t="s">
        <v>856</v>
      </c>
      <c r="S66" s="37" t="s">
        <v>1767</v>
      </c>
      <c r="T66" s="28" t="s">
        <v>35</v>
      </c>
      <c r="U66" s="29" t="s">
        <v>11</v>
      </c>
      <c r="V66" s="38" t="str">
        <f t="shared" si="2"/>
        <v>BAJA</v>
      </c>
      <c r="W66" t="s">
        <v>14</v>
      </c>
    </row>
    <row r="67" spans="17:23" ht="15" thickBot="1" x14ac:dyDescent="0.35">
      <c r="Q67" s="1" t="s">
        <v>860</v>
      </c>
      <c r="R67" t="s">
        <v>856</v>
      </c>
      <c r="S67" s="37" t="s">
        <v>1767</v>
      </c>
      <c r="T67" s="26" t="s">
        <v>35</v>
      </c>
      <c r="U67" s="27" t="s">
        <v>35</v>
      </c>
      <c r="V67" s="38" t="str">
        <f t="shared" si="2"/>
        <v>MEDIA</v>
      </c>
      <c r="W67" t="s">
        <v>14</v>
      </c>
    </row>
    <row r="68" spans="17:23" x14ac:dyDescent="0.3">
      <c r="Q68" s="16" t="s">
        <v>246</v>
      </c>
      <c r="R68" t="s">
        <v>856</v>
      </c>
      <c r="S68" s="37" t="s">
        <v>1767</v>
      </c>
      <c r="T68" s="26" t="s">
        <v>35</v>
      </c>
      <c r="U68" s="27" t="s">
        <v>12</v>
      </c>
      <c r="V68" s="38" t="str">
        <f t="shared" si="2"/>
        <v>MEDIA</v>
      </c>
      <c r="W68" t="s">
        <v>14</v>
      </c>
    </row>
    <row r="69" spans="17:23" x14ac:dyDescent="0.3">
      <c r="Q69" s="18" t="s">
        <v>889</v>
      </c>
      <c r="R69" t="s">
        <v>856</v>
      </c>
      <c r="S69" s="37" t="s">
        <v>1767</v>
      </c>
      <c r="T69" s="26" t="s">
        <v>12</v>
      </c>
      <c r="U69" s="27" t="s">
        <v>11</v>
      </c>
      <c r="V69" s="38" t="str">
        <f t="shared" si="2"/>
        <v>MEDIA</v>
      </c>
    </row>
    <row r="70" spans="17:23" x14ac:dyDescent="0.3">
      <c r="Q70" s="18" t="s">
        <v>890</v>
      </c>
      <c r="R70" t="s">
        <v>856</v>
      </c>
      <c r="S70" s="37" t="s">
        <v>1767</v>
      </c>
      <c r="T70" s="26" t="s">
        <v>12</v>
      </c>
      <c r="U70" s="27" t="s">
        <v>35</v>
      </c>
      <c r="V70" s="38" t="str">
        <f t="shared" si="2"/>
        <v>MEDIA</v>
      </c>
    </row>
    <row r="71" spans="17:23" ht="15" thickBot="1" x14ac:dyDescent="0.35">
      <c r="Q71" s="17" t="s">
        <v>891</v>
      </c>
      <c r="R71" t="s">
        <v>856</v>
      </c>
      <c r="S71" s="37" t="s">
        <v>1767</v>
      </c>
      <c r="T71" s="26" t="s">
        <v>12</v>
      </c>
      <c r="U71" s="27" t="s">
        <v>12</v>
      </c>
      <c r="V71" s="38" t="str">
        <f t="shared" si="2"/>
        <v>ALTA</v>
      </c>
    </row>
    <row r="72" spans="17:23" ht="27" thickBot="1" x14ac:dyDescent="0.35">
      <c r="Q72" s="1" t="s">
        <v>860</v>
      </c>
      <c r="R72" t="s">
        <v>856</v>
      </c>
      <c r="S72" s="37" t="s">
        <v>1767</v>
      </c>
      <c r="T72" s="26" t="s">
        <v>1767</v>
      </c>
      <c r="U72" s="27" t="s">
        <v>11</v>
      </c>
      <c r="V72" s="38" t="str">
        <f t="shared" si="2"/>
        <v>BAJA</v>
      </c>
    </row>
    <row r="73" spans="17:23" ht="26.4" x14ac:dyDescent="0.3">
      <c r="Q73" s="16" t="s">
        <v>309</v>
      </c>
      <c r="R73" t="s">
        <v>856</v>
      </c>
      <c r="S73" s="37" t="s">
        <v>1767</v>
      </c>
      <c r="T73" s="26" t="s">
        <v>1767</v>
      </c>
      <c r="U73" s="29" t="s">
        <v>35</v>
      </c>
      <c r="V73" s="38" t="str">
        <f t="shared" si="2"/>
        <v/>
      </c>
    </row>
    <row r="74" spans="17:23" ht="27" thickBot="1" x14ac:dyDescent="0.35">
      <c r="Q74" s="17" t="s">
        <v>893</v>
      </c>
      <c r="R74" t="s">
        <v>856</v>
      </c>
      <c r="S74" s="39" t="s">
        <v>1767</v>
      </c>
      <c r="T74" s="40" t="s">
        <v>1767</v>
      </c>
      <c r="U74" s="41" t="s">
        <v>12</v>
      </c>
      <c r="V74" s="38" t="str">
        <f t="shared" si="2"/>
        <v>ALTA</v>
      </c>
    </row>
    <row r="75" spans="17:23" ht="15" thickBot="1" x14ac:dyDescent="0.35">
      <c r="Q75" s="1" t="s">
        <v>860</v>
      </c>
      <c r="R75" t="s">
        <v>856</v>
      </c>
    </row>
    <row r="76" spans="17:23" x14ac:dyDescent="0.3">
      <c r="Q76" s="16" t="s">
        <v>558</v>
      </c>
      <c r="R76" t="s">
        <v>856</v>
      </c>
    </row>
    <row r="77" spans="17:23" x14ac:dyDescent="0.3">
      <c r="Q77" s="18" t="s">
        <v>894</v>
      </c>
      <c r="R77" t="s">
        <v>856</v>
      </c>
    </row>
    <row r="78" spans="17:23" ht="15" thickBot="1" x14ac:dyDescent="0.35">
      <c r="Q78" s="17" t="s">
        <v>895</v>
      </c>
      <c r="R78" t="s">
        <v>856</v>
      </c>
    </row>
    <row r="79" spans="17:23" ht="15" thickBot="1" x14ac:dyDescent="0.35">
      <c r="Q79" s="1" t="s">
        <v>860</v>
      </c>
      <c r="R79" t="s">
        <v>856</v>
      </c>
    </row>
    <row r="80" spans="17:23" x14ac:dyDescent="0.3">
      <c r="Q80" s="16" t="s">
        <v>573</v>
      </c>
      <c r="R80" t="s">
        <v>856</v>
      </c>
    </row>
    <row r="81" spans="17:18" x14ac:dyDescent="0.3">
      <c r="Q81" s="24" t="s">
        <v>873</v>
      </c>
      <c r="R81" t="s">
        <v>856</v>
      </c>
    </row>
    <row r="82" spans="17:18" x14ac:dyDescent="0.3">
      <c r="Q82" s="24" t="s">
        <v>876</v>
      </c>
      <c r="R82" t="s">
        <v>856</v>
      </c>
    </row>
    <row r="83" spans="17:18" x14ac:dyDescent="0.3">
      <c r="Q83" s="24" t="s">
        <v>712</v>
      </c>
      <c r="R83" t="s">
        <v>856</v>
      </c>
    </row>
    <row r="84" spans="17:18" x14ac:dyDescent="0.3">
      <c r="Q84" s="24" t="s">
        <v>717</v>
      </c>
      <c r="R84" t="s">
        <v>856</v>
      </c>
    </row>
    <row r="85" spans="17:18" x14ac:dyDescent="0.3">
      <c r="Q85" s="24" t="s">
        <v>736</v>
      </c>
      <c r="R85" t="s">
        <v>856</v>
      </c>
    </row>
    <row r="86" spans="17:18" x14ac:dyDescent="0.3">
      <c r="Q86" s="24" t="s">
        <v>833</v>
      </c>
      <c r="R86" t="s">
        <v>856</v>
      </c>
    </row>
    <row r="87" spans="17:18" x14ac:dyDescent="0.3">
      <c r="Q87" s="24" t="s">
        <v>831</v>
      </c>
      <c r="R87" t="s">
        <v>856</v>
      </c>
    </row>
    <row r="88" spans="17:18" x14ac:dyDescent="0.3">
      <c r="Q88" s="24" t="s">
        <v>770</v>
      </c>
      <c r="R88" t="s">
        <v>856</v>
      </c>
    </row>
    <row r="89" spans="17:18" x14ac:dyDescent="0.3">
      <c r="Q89" s="24" t="s">
        <v>772</v>
      </c>
      <c r="R89" t="s">
        <v>856</v>
      </c>
    </row>
    <row r="90" spans="17:18" x14ac:dyDescent="0.3">
      <c r="Q90" s="24" t="s">
        <v>828</v>
      </c>
      <c r="R90" t="s">
        <v>856</v>
      </c>
    </row>
    <row r="91" spans="17:18" x14ac:dyDescent="0.3">
      <c r="Q91" s="24" t="s">
        <v>700</v>
      </c>
      <c r="R91" t="s">
        <v>856</v>
      </c>
    </row>
    <row r="92" spans="17:18" x14ac:dyDescent="0.3">
      <c r="Q92" s="24" t="s">
        <v>774</v>
      </c>
      <c r="R92" t="s">
        <v>856</v>
      </c>
    </row>
    <row r="93" spans="17:18" x14ac:dyDescent="0.3">
      <c r="Q93" s="24" t="s">
        <v>577</v>
      </c>
      <c r="R93" t="s">
        <v>856</v>
      </c>
    </row>
    <row r="94" spans="17:18" x14ac:dyDescent="0.3">
      <c r="Q94" s="24" t="s">
        <v>883</v>
      </c>
      <c r="R94" t="s">
        <v>856</v>
      </c>
    </row>
    <row r="95" spans="17:18" x14ac:dyDescent="0.3">
      <c r="Q95" s="24" t="s">
        <v>367</v>
      </c>
      <c r="R95" t="s">
        <v>856</v>
      </c>
    </row>
    <row r="96" spans="17:18" ht="15" thickBot="1" x14ac:dyDescent="0.35">
      <c r="Q96" s="25" t="s">
        <v>884</v>
      </c>
      <c r="R96" t="s">
        <v>856</v>
      </c>
    </row>
    <row r="97" spans="17:18" x14ac:dyDescent="0.3">
      <c r="R97" t="s">
        <v>856</v>
      </c>
    </row>
    <row r="98" spans="17:18" x14ac:dyDescent="0.3">
      <c r="R98" t="s">
        <v>856</v>
      </c>
    </row>
    <row r="100" spans="17:18" x14ac:dyDescent="0.3">
      <c r="Q100" s="8"/>
    </row>
    <row r="101" spans="17:18" x14ac:dyDescent="0.3">
      <c r="Q101" s="8"/>
    </row>
  </sheetData>
  <mergeCells count="1">
    <mergeCell ref="K2:N2"/>
  </mergeCells>
  <conditionalFormatting sqref="S13:S74">
    <cfRule type="containsText" dxfId="7" priority="29" stopIfTrue="1" operator="containsText" text="CLASIFICADO">
      <formula>NOT(ISERROR(SEARCH("CLASIFICADO",S13)))</formula>
    </cfRule>
    <cfRule type="containsText" dxfId="6" priority="30" stopIfTrue="1" operator="containsText" text="PÚBLICO">
      <formula>NOT(ISERROR(SEARCH("PÚBLICO",S13)))</formula>
    </cfRule>
  </conditionalFormatting>
  <conditionalFormatting sqref="S13:V74">
    <cfRule type="containsText" dxfId="5" priority="2" stopIfTrue="1" operator="containsText" text="NO CALIFICADO">
      <formula>NOT(ISERROR(SEARCH("NO CALIFICADO",S13)))</formula>
    </cfRule>
  </conditionalFormatting>
  <conditionalFormatting sqref="T13:V74">
    <cfRule type="containsText" dxfId="4" priority="3" stopIfTrue="1" operator="containsText" text="ALTA">
      <formula>NOT(ISERROR(SEARCH("ALTA",T13)))</formula>
    </cfRule>
    <cfRule type="containsText" dxfId="3" priority="4" stopIfTrue="1" operator="containsText" text="MEDIA">
      <formula>NOT(ISERROR(SEARCH("MEDIA",T13)))</formula>
    </cfRule>
    <cfRule type="containsText" dxfId="2" priority="5" stopIfTrue="1" operator="containsText" text="BAJA">
      <formula>NOT(ISERROR(SEARCH("BAJA",T13)))</formula>
    </cfRule>
  </conditionalFormatting>
  <dataValidations disablePrompts="1" count="3">
    <dataValidation type="list" allowBlank="1" showInputMessage="1" showErrorMessage="1" sqref="U13:U74" xr:uid="{283AA8F1-F433-4F05-B39B-57B541ACDCE6}">
      <formula1>$V$3:$V$5</formula1>
    </dataValidation>
    <dataValidation type="list" allowBlank="1" showInputMessage="1" showErrorMessage="1" sqref="T13:T74" xr:uid="{2DBB2E53-C611-4A78-A9BA-BB589CF4A2C5}">
      <formula1>$T$3:$T$6</formula1>
    </dataValidation>
    <dataValidation type="list" allowBlank="1" showInputMessage="1" showErrorMessage="1" sqref="S13:S74" xr:uid="{730795F0-A8B1-4A79-99A2-0006A7C06072}">
      <formula1>$S$3:$S$7</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28" stopIfTrue="1" operator="containsText" id="{8CABFAB3-41F8-422A-A9EE-736B6A286A3C}">
            <xm:f>NOT(ISERROR(SEARCH("RESERVADO",S13)))</xm:f>
            <xm:f>"RESERVADO"</xm:f>
            <x14:dxf>
              <font>
                <b/>
                <i val="0"/>
                <color rgb="FFC00000"/>
              </font>
              <fill>
                <patternFill patternType="solid">
                  <bgColor rgb="FFFFC7CE"/>
                </patternFill>
              </fill>
            </x14:dxf>
          </x14:cfRule>
          <xm:sqref>S13:S74</xm:sqref>
        </x14:conditionalFormatting>
        <x14:conditionalFormatting xmlns:xm="http://schemas.microsoft.com/office/excel/2006/main">
          <x14:cfRule type="containsText" priority="1" stopIfTrue="1" operator="containsText" id="{F8CD9635-9807-4ECB-B7B3-E7D64964504B}">
            <xm:f>NOT(ISERROR(SEARCH("SENSIBLE",S13)))</xm:f>
            <xm:f>"SENSIBLE"</xm:f>
            <x14:dxf>
              <font>
                <b/>
                <i val="0"/>
                <color rgb="FFC00000"/>
              </font>
              <fill>
                <patternFill>
                  <bgColor rgb="FFFFC7CE"/>
                </patternFill>
              </fill>
            </x14:dxf>
          </x14:cfRule>
          <xm:sqref>S13:V74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Invent Activos Información</vt:lpstr>
      <vt:lpstr>Control</vt:lpstr>
      <vt:lpstr>Listas</vt:lpstr>
      <vt:lpstr>'Invent Activos Información'!Área_de_impresión</vt:lpstr>
      <vt:lpstr>'Invent Activos Información'!Títulos_a_imprimir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Inventario de Activos de Información</dc:title>
  <dc:subject>IAI OSI</dc:subject>
  <dc:creator>Diana Rojas Luis</dc:creator>
  <cp:lastModifiedBy>Diana Rojas Luis</cp:lastModifiedBy>
  <cp:lastPrinted>2024-10-10T16:36:59Z</cp:lastPrinted>
  <dcterms:created xsi:type="dcterms:W3CDTF">2024-05-15T12:34:57Z</dcterms:created>
  <dcterms:modified xsi:type="dcterms:W3CDTF">2024-12-10T17:08:59Z</dcterms:modified>
</cp:coreProperties>
</file>